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055" tabRatio="903" activeTab="1"/>
  </bookViews>
  <sheets>
    <sheet name="Информация " sheetId="1" r:id="rId1"/>
    <sheet name="нагрузка" sheetId="2" r:id="rId2"/>
  </sheets>
  <definedNames>
    <definedName name="_xlnm.Print_Area" localSheetId="0">'Информация '!$A$1:$Q$95</definedName>
  </definedNames>
  <calcPr fullCalcOnLoad="1"/>
</workbook>
</file>

<file path=xl/sharedStrings.xml><?xml version="1.0" encoding="utf-8"?>
<sst xmlns="http://schemas.openxmlformats.org/spreadsheetml/2006/main" count="202" uniqueCount="96">
  <si>
    <t xml:space="preserve">N </t>
  </si>
  <si>
    <t>Прекращено</t>
  </si>
  <si>
    <t>п/п</t>
  </si>
  <si>
    <t>Рассмотрено с вынесением</t>
  </si>
  <si>
    <t xml:space="preserve">   уголов.</t>
  </si>
  <si>
    <t xml:space="preserve">      гражд.</t>
  </si>
  <si>
    <t xml:space="preserve">    уголов.</t>
  </si>
  <si>
    <t xml:space="preserve">   гражд.</t>
  </si>
  <si>
    <t xml:space="preserve">     уголов.</t>
  </si>
  <si>
    <t xml:space="preserve">     гражд.</t>
  </si>
  <si>
    <t xml:space="preserve">   Осуждено</t>
  </si>
  <si>
    <t xml:space="preserve">       лиц</t>
  </si>
  <si>
    <t xml:space="preserve">  Оправдано</t>
  </si>
  <si>
    <t xml:space="preserve">        Рассмотрено</t>
  </si>
  <si>
    <t xml:space="preserve">   административных</t>
  </si>
  <si>
    <t xml:space="preserve">    дел (по числу лиц)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</si>
  <si>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</si>
  <si>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</si>
  <si>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</si>
  <si>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</si>
  <si>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</si>
  <si>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</si>
  <si>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</si>
  <si>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</si>
  <si>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 xml:space="preserve"> 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</si>
  <si>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</si>
  <si>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</si>
  <si>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</si>
  <si>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</si>
  <si>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</si>
  <si>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</si>
  <si>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</si>
  <si>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</si>
  <si>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</si>
  <si>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</si>
  <si>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</si>
  <si>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</si>
  <si>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</si>
  <si>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</si>
  <si>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</si>
  <si>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</si>
  <si>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</si>
  <si>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</si>
  <si>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</si>
  <si>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</si>
  <si>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</si>
  <si>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</si>
  <si>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</si>
  <si>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</si>
  <si>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</si>
  <si>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</si>
  <si>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</si>
  <si>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</si>
  <si>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</si>
  <si>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</si>
  <si>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</si>
  <si>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</si>
  <si>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</si>
  <si>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</si>
  <si>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</si>
  <si>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</si>
  <si>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</si>
  <si>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 xml:space="preserve">приговора / решения   </t>
  </si>
  <si>
    <t>Окончено</t>
  </si>
  <si>
    <t xml:space="preserve">Всего дел  </t>
  </si>
  <si>
    <t>в производстве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</si>
  <si>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</si>
  <si>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</si>
  <si>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</si>
  <si>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</si>
  <si>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</si>
  <si>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</si>
  <si>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</si>
  <si>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</si>
  <si>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</si>
  <si>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</si>
  <si>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</si>
  <si>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</si>
  <si>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</si>
  <si>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  других материалов</t>
  </si>
  <si>
    <t>(представлений, жалоб</t>
  </si>
  <si>
    <t>ходатайств)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</si>
  <si>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</si>
  <si>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</si>
  <si>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</si>
  <si>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</si>
  <si>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</si>
  <si>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</si>
  <si>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</si>
  <si>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</si>
  <si>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 xml:space="preserve">   Осуждено,</t>
  </si>
  <si>
    <t xml:space="preserve">  Оправдано,</t>
  </si>
  <si>
    <t>Прекращено,</t>
  </si>
  <si>
    <t xml:space="preserve">    </t>
  </si>
  <si>
    <r>
      <t xml:space="preserve"> 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 12 месяцев 2008 года</t>
    </r>
  </si>
  <si>
    <t>за 12 месяцев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</si>
</sst>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7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2" borderId="10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4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22" borderId="13" xfId="0" applyFont="1" applyFill="1" applyBorder="1" applyAlignment="1">
      <alignment/>
    </xf>
    <xf numFmtId="0" fontId="4" fillId="22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22" borderId="11" xfId="0" applyNumberFormat="1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22" borderId="11" xfId="0" applyFont="1" applyFill="1" applyBorder="1" applyAlignment="1">
      <alignment horizontal="right"/>
    </xf>
    <xf numFmtId="164" fontId="13" fillId="22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4" fillId="22" borderId="11" xfId="0" applyNumberFormat="1" applyFont="1" applyFill="1" applyBorder="1" applyAlignment="1">
      <alignment horizontal="center"/>
    </xf>
    <xf numFmtId="2" fontId="13" fillId="22" borderId="1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F103"/>
  <sheetViews>
    <sheetView zoomScalePageLayoutView="0" workbookViewId="0" topLeftCell="A58">
      <selection activeCell="L46" sqref="L46"/>
    </sheetView>
  </sheetViews>
  <sheetFormatPr defaultColWidth="9.00390625" defaultRowHeight="12.75"/>
  <cols>
    <col min="1" max="1" width="3.625" style="0" customWidth="1"/>
    <col min="3" max="3" width="10.00390625" style="0" customWidth="1"/>
    <col min="4" max="4" width="5.75390625" style="0" customWidth="1"/>
    <col min="5" max="5" width="9.25390625" style="0" customWidth="1"/>
    <col min="6" max="6" width="9.375" style="0" customWidth="1"/>
    <col min="7" max="7" width="9.625" style="0" customWidth="1"/>
    <col min="8" max="8" width="9.375" style="0" customWidth="1"/>
    <col min="11" max="11" width="9.75390625" style="0" customWidth="1"/>
    <col min="12" max="12" width="10.25390625" style="0" customWidth="1"/>
    <col min="13" max="13" width="9.625" style="0" customWidth="1"/>
    <col min="14" max="14" width="10.25390625" style="0" customWidth="1"/>
    <col min="15" max="15" width="11.75390625" style="0" customWidth="1"/>
    <col min="16" max="16" width="16.75390625" style="0" customWidth="1"/>
    <col min="17" max="17" width="17.875" style="0" customWidth="1"/>
    <col min="18" max="18" width="9.125" style="3" customWidth="1"/>
  </cols>
  <sheetData>
    <row r="1" spans="1:9" ht="18">
      <c r="A1" s="51" t="s">
        <v>94</v>
      </c>
      <c r="B1" s="5"/>
      <c r="C1" s="5"/>
      <c r="D1" s="5"/>
      <c r="E1" s="5"/>
      <c r="F1" s="15"/>
      <c r="G1" s="15"/>
      <c r="H1" s="15"/>
      <c r="I1" s="4"/>
    </row>
    <row r="2" spans="1:17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58" ht="17.25" customHeight="1">
      <c r="A3" s="22" t="s">
        <v>0</v>
      </c>
      <c r="B3" s="71" t="s">
        <v>25</v>
      </c>
      <c r="C3" s="72"/>
      <c r="D3" s="97" t="s">
        <v>67</v>
      </c>
      <c r="E3" s="94" t="s">
        <v>64</v>
      </c>
      <c r="F3" s="95"/>
      <c r="G3" s="94" t="s">
        <v>63</v>
      </c>
      <c r="H3" s="95"/>
      <c r="I3" s="94" t="s">
        <v>60</v>
      </c>
      <c r="J3" s="95"/>
      <c r="K3" s="90" t="s">
        <v>3</v>
      </c>
      <c r="L3" s="91"/>
      <c r="M3" s="55" t="s">
        <v>90</v>
      </c>
      <c r="N3" s="56" t="s">
        <v>91</v>
      </c>
      <c r="O3" s="54" t="s">
        <v>92</v>
      </c>
      <c r="P3" s="25" t="s">
        <v>13</v>
      </c>
      <c r="Q3" s="57" t="s">
        <v>13</v>
      </c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6" t="s">
        <v>2</v>
      </c>
      <c r="B4" s="73"/>
      <c r="C4" s="74"/>
      <c r="D4" s="68"/>
      <c r="E4" s="88" t="s">
        <v>65</v>
      </c>
      <c r="F4" s="89"/>
      <c r="G4" s="88" t="s">
        <v>66</v>
      </c>
      <c r="H4" s="89"/>
      <c r="I4" s="88" t="s">
        <v>61</v>
      </c>
      <c r="J4" s="89"/>
      <c r="K4" s="92" t="s">
        <v>62</v>
      </c>
      <c r="L4" s="93"/>
      <c r="M4" s="27" t="s">
        <v>58</v>
      </c>
      <c r="N4" s="58" t="s">
        <v>58</v>
      </c>
      <c r="O4" s="58" t="s">
        <v>58</v>
      </c>
      <c r="P4" s="26" t="s">
        <v>14</v>
      </c>
      <c r="Q4" s="59" t="s">
        <v>79</v>
      </c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26"/>
      <c r="B5" s="73"/>
      <c r="C5" s="74"/>
      <c r="D5" s="68"/>
      <c r="E5" s="26" t="s">
        <v>4</v>
      </c>
      <c r="F5" s="60" t="s">
        <v>5</v>
      </c>
      <c r="G5" s="26" t="s">
        <v>6</v>
      </c>
      <c r="H5" s="59" t="s">
        <v>7</v>
      </c>
      <c r="I5" s="60" t="s">
        <v>8</v>
      </c>
      <c r="J5" s="26" t="s">
        <v>5</v>
      </c>
      <c r="K5" s="26" t="s">
        <v>6</v>
      </c>
      <c r="L5" s="26" t="s">
        <v>9</v>
      </c>
      <c r="M5" s="60"/>
      <c r="N5" s="28"/>
      <c r="O5" s="58"/>
      <c r="P5" s="26" t="s">
        <v>15</v>
      </c>
      <c r="Q5" s="59" t="s">
        <v>80</v>
      </c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2.75">
      <c r="A6" s="29"/>
      <c r="B6" s="75"/>
      <c r="C6" s="76"/>
      <c r="D6" s="69"/>
      <c r="E6" s="29"/>
      <c r="F6" s="61"/>
      <c r="G6" s="29"/>
      <c r="H6" s="30"/>
      <c r="I6" s="61"/>
      <c r="J6" s="29"/>
      <c r="K6" s="29"/>
      <c r="L6" s="29"/>
      <c r="M6" s="61"/>
      <c r="N6" s="31"/>
      <c r="O6" s="31"/>
      <c r="P6" s="30"/>
      <c r="Q6" s="32" t="s">
        <v>81</v>
      </c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18" s="1" customFormat="1" ht="11.25" customHeight="1">
      <c r="A7" s="33">
        <v>1</v>
      </c>
      <c r="B7" s="71" t="s">
        <v>26</v>
      </c>
      <c r="C7" s="72"/>
      <c r="D7" s="34">
        <v>1</v>
      </c>
      <c r="E7" s="33">
        <v>107</v>
      </c>
      <c r="F7" s="33">
        <v>1340</v>
      </c>
      <c r="G7" s="33">
        <v>95</v>
      </c>
      <c r="H7" s="33">
        <v>1296</v>
      </c>
      <c r="I7" s="33">
        <v>0</v>
      </c>
      <c r="J7" s="33">
        <v>0</v>
      </c>
      <c r="K7" s="33">
        <v>65</v>
      </c>
      <c r="L7" s="33">
        <v>1205</v>
      </c>
      <c r="M7" s="33">
        <v>64</v>
      </c>
      <c r="N7" s="33">
        <v>1</v>
      </c>
      <c r="O7" s="35">
        <v>24</v>
      </c>
      <c r="P7" s="33">
        <v>651</v>
      </c>
      <c r="Q7" s="33">
        <v>106</v>
      </c>
      <c r="R7" s="2"/>
    </row>
    <row r="8" spans="1:18" s="1" customFormat="1" ht="11.25" customHeight="1">
      <c r="A8" s="33">
        <v>2</v>
      </c>
      <c r="B8" s="73"/>
      <c r="C8" s="74"/>
      <c r="D8" s="34">
        <v>2</v>
      </c>
      <c r="E8" s="33">
        <v>73</v>
      </c>
      <c r="F8" s="33">
        <v>1513</v>
      </c>
      <c r="G8" s="33">
        <v>66</v>
      </c>
      <c r="H8" s="33">
        <v>1491</v>
      </c>
      <c r="I8" s="33">
        <v>0</v>
      </c>
      <c r="J8" s="33">
        <v>17</v>
      </c>
      <c r="K8" s="33">
        <v>32</v>
      </c>
      <c r="L8" s="33">
        <v>1387</v>
      </c>
      <c r="M8" s="33">
        <v>33</v>
      </c>
      <c r="N8" s="33">
        <v>0</v>
      </c>
      <c r="O8" s="35">
        <v>29</v>
      </c>
      <c r="P8" s="33">
        <v>794</v>
      </c>
      <c r="Q8" s="33">
        <v>73</v>
      </c>
      <c r="R8" s="2"/>
    </row>
    <row r="9" spans="1:18" s="1" customFormat="1" ht="11.25" customHeight="1">
      <c r="A9" s="33">
        <v>3</v>
      </c>
      <c r="B9" s="73"/>
      <c r="C9" s="74"/>
      <c r="D9" s="34">
        <v>3</v>
      </c>
      <c r="E9" s="33">
        <v>117</v>
      </c>
      <c r="F9" s="33">
        <v>1695</v>
      </c>
      <c r="G9" s="33">
        <v>101</v>
      </c>
      <c r="H9" s="33">
        <v>1661</v>
      </c>
      <c r="I9" s="33">
        <v>0</v>
      </c>
      <c r="J9" s="33">
        <v>13</v>
      </c>
      <c r="K9" s="33">
        <v>47</v>
      </c>
      <c r="L9" s="33">
        <v>1443</v>
      </c>
      <c r="M9" s="33">
        <v>47</v>
      </c>
      <c r="N9" s="33">
        <v>0</v>
      </c>
      <c r="O9" s="35">
        <v>49</v>
      </c>
      <c r="P9" s="33">
        <v>852</v>
      </c>
      <c r="Q9" s="33">
        <v>61</v>
      </c>
      <c r="R9" s="2"/>
    </row>
    <row r="10" spans="1:18" s="1" customFormat="1" ht="11.25" customHeight="1">
      <c r="A10" s="33">
        <v>4</v>
      </c>
      <c r="B10" s="73"/>
      <c r="C10" s="74"/>
      <c r="D10" s="34">
        <v>4</v>
      </c>
      <c r="E10" s="33">
        <v>96</v>
      </c>
      <c r="F10" s="33">
        <v>2446</v>
      </c>
      <c r="G10" s="33">
        <v>82</v>
      </c>
      <c r="H10" s="33">
        <v>2378</v>
      </c>
      <c r="I10" s="33">
        <v>0</v>
      </c>
      <c r="J10" s="33">
        <v>26</v>
      </c>
      <c r="K10" s="33">
        <v>49</v>
      </c>
      <c r="L10" s="33">
        <v>2249</v>
      </c>
      <c r="M10" s="33">
        <v>50</v>
      </c>
      <c r="N10" s="33">
        <v>0</v>
      </c>
      <c r="O10" s="35">
        <v>24</v>
      </c>
      <c r="P10" s="33">
        <v>911</v>
      </c>
      <c r="Q10" s="33">
        <v>40</v>
      </c>
      <c r="R10" s="2"/>
    </row>
    <row r="11" spans="1:18" s="1" customFormat="1" ht="11.25" customHeight="1">
      <c r="A11" s="33">
        <v>5</v>
      </c>
      <c r="B11" s="73"/>
      <c r="C11" s="74"/>
      <c r="D11" s="34">
        <v>5</v>
      </c>
      <c r="E11" s="33">
        <v>82</v>
      </c>
      <c r="F11" s="33">
        <v>973</v>
      </c>
      <c r="G11" s="33">
        <v>77</v>
      </c>
      <c r="H11" s="33">
        <v>949</v>
      </c>
      <c r="I11" s="33">
        <v>0</v>
      </c>
      <c r="J11" s="33">
        <v>0</v>
      </c>
      <c r="K11" s="33">
        <v>45</v>
      </c>
      <c r="L11" s="33">
        <v>870</v>
      </c>
      <c r="M11" s="33">
        <v>45</v>
      </c>
      <c r="N11" s="33">
        <v>0</v>
      </c>
      <c r="O11" s="35">
        <v>29</v>
      </c>
      <c r="P11" s="33">
        <v>734</v>
      </c>
      <c r="Q11" s="33">
        <v>62</v>
      </c>
      <c r="R11" s="2" t="s">
        <v>24</v>
      </c>
    </row>
    <row r="12" spans="1:18" s="1" customFormat="1" ht="11.25" customHeight="1">
      <c r="A12" s="33">
        <v>6</v>
      </c>
      <c r="B12" s="75"/>
      <c r="C12" s="76"/>
      <c r="D12" s="34">
        <v>6</v>
      </c>
      <c r="E12" s="33">
        <v>94</v>
      </c>
      <c r="F12" s="33">
        <v>1191</v>
      </c>
      <c r="G12" s="33">
        <v>82</v>
      </c>
      <c r="H12" s="33">
        <v>1176</v>
      </c>
      <c r="I12" s="33">
        <v>0</v>
      </c>
      <c r="J12" s="33">
        <v>2</v>
      </c>
      <c r="K12" s="33">
        <v>42</v>
      </c>
      <c r="L12" s="33">
        <v>1086</v>
      </c>
      <c r="M12" s="33">
        <v>42</v>
      </c>
      <c r="N12" s="33">
        <v>0</v>
      </c>
      <c r="O12" s="35">
        <v>38</v>
      </c>
      <c r="P12" s="33">
        <v>921</v>
      </c>
      <c r="Q12" s="33">
        <v>94</v>
      </c>
      <c r="R12" s="2"/>
    </row>
    <row r="13" spans="1:58" ht="11.25" customHeight="1">
      <c r="A13" s="29">
        <v>7</v>
      </c>
      <c r="B13" s="71" t="s">
        <v>84</v>
      </c>
      <c r="C13" s="72"/>
      <c r="D13" s="34">
        <v>1</v>
      </c>
      <c r="E13" s="33">
        <v>108</v>
      </c>
      <c r="F13" s="33">
        <v>2212</v>
      </c>
      <c r="G13" s="33">
        <v>100</v>
      </c>
      <c r="H13" s="33">
        <v>2190</v>
      </c>
      <c r="I13" s="33">
        <v>0</v>
      </c>
      <c r="J13" s="33">
        <v>1</v>
      </c>
      <c r="K13" s="33">
        <v>56</v>
      </c>
      <c r="L13" s="33">
        <v>2130</v>
      </c>
      <c r="M13" s="33">
        <v>55</v>
      </c>
      <c r="N13" s="33">
        <v>1</v>
      </c>
      <c r="O13" s="35">
        <v>43</v>
      </c>
      <c r="P13" s="33">
        <v>1023</v>
      </c>
      <c r="Q13" s="33">
        <v>112</v>
      </c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1.25" customHeight="1">
      <c r="A14" s="33">
        <v>8</v>
      </c>
      <c r="B14" s="73"/>
      <c r="C14" s="74"/>
      <c r="D14" s="34">
        <v>2</v>
      </c>
      <c r="E14" s="33">
        <v>87</v>
      </c>
      <c r="F14" s="33">
        <v>2486</v>
      </c>
      <c r="G14" s="33">
        <v>71</v>
      </c>
      <c r="H14" s="33">
        <v>2447</v>
      </c>
      <c r="I14" s="33">
        <v>0</v>
      </c>
      <c r="J14" s="33">
        <v>0</v>
      </c>
      <c r="K14" s="33">
        <v>25</v>
      </c>
      <c r="L14" s="33">
        <v>2343</v>
      </c>
      <c r="M14" s="33">
        <v>26</v>
      </c>
      <c r="N14" s="33">
        <v>0</v>
      </c>
      <c r="O14" s="35">
        <v>39</v>
      </c>
      <c r="P14" s="33">
        <v>661</v>
      </c>
      <c r="Q14" s="33">
        <v>110</v>
      </c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18" s="1" customFormat="1" ht="11.25" customHeight="1">
      <c r="A15" s="33">
        <v>9</v>
      </c>
      <c r="B15" s="73"/>
      <c r="C15" s="74"/>
      <c r="D15" s="34">
        <v>3</v>
      </c>
      <c r="E15" s="33">
        <v>61</v>
      </c>
      <c r="F15" s="33">
        <v>1589</v>
      </c>
      <c r="G15" s="33">
        <v>56</v>
      </c>
      <c r="H15" s="33">
        <v>1551</v>
      </c>
      <c r="I15" s="33">
        <v>0</v>
      </c>
      <c r="J15" s="33">
        <v>9</v>
      </c>
      <c r="K15" s="33">
        <v>27</v>
      </c>
      <c r="L15" s="33">
        <v>1418</v>
      </c>
      <c r="M15" s="33">
        <v>28</v>
      </c>
      <c r="N15" s="33">
        <v>0</v>
      </c>
      <c r="O15" s="35">
        <v>25</v>
      </c>
      <c r="P15" s="33">
        <v>416</v>
      </c>
      <c r="Q15" s="33">
        <v>104</v>
      </c>
      <c r="R15" s="2"/>
    </row>
    <row r="16" spans="1:18" s="1" customFormat="1" ht="11.25" customHeight="1">
      <c r="A16" s="33">
        <v>10</v>
      </c>
      <c r="B16" s="73"/>
      <c r="C16" s="74"/>
      <c r="D16" s="34">
        <v>4</v>
      </c>
      <c r="E16" s="33">
        <v>82</v>
      </c>
      <c r="F16" s="33">
        <v>1648</v>
      </c>
      <c r="G16" s="33">
        <v>76</v>
      </c>
      <c r="H16" s="33">
        <v>1622</v>
      </c>
      <c r="I16" s="33">
        <v>0</v>
      </c>
      <c r="J16" s="33">
        <v>0</v>
      </c>
      <c r="K16" s="33">
        <v>31</v>
      </c>
      <c r="L16" s="33">
        <v>1489</v>
      </c>
      <c r="M16" s="33">
        <v>31</v>
      </c>
      <c r="N16" s="33">
        <v>0</v>
      </c>
      <c r="O16" s="35">
        <v>42</v>
      </c>
      <c r="P16" s="33">
        <v>703</v>
      </c>
      <c r="Q16" s="33">
        <v>84</v>
      </c>
      <c r="R16" s="2"/>
    </row>
    <row r="17" spans="1:18" s="1" customFormat="1" ht="11.25" customHeight="1">
      <c r="A17" s="33">
        <v>11</v>
      </c>
      <c r="B17" s="73"/>
      <c r="C17" s="74"/>
      <c r="D17" s="34">
        <v>5</v>
      </c>
      <c r="E17" s="33">
        <v>91</v>
      </c>
      <c r="F17" s="33">
        <v>1190</v>
      </c>
      <c r="G17" s="33">
        <v>83</v>
      </c>
      <c r="H17" s="33">
        <v>1166</v>
      </c>
      <c r="I17" s="33">
        <v>0</v>
      </c>
      <c r="J17" s="33">
        <v>7</v>
      </c>
      <c r="K17" s="33">
        <v>33</v>
      </c>
      <c r="L17" s="33">
        <v>1023</v>
      </c>
      <c r="M17" s="33">
        <v>32</v>
      </c>
      <c r="N17" s="33">
        <v>2</v>
      </c>
      <c r="O17" s="35">
        <v>52</v>
      </c>
      <c r="P17" s="33">
        <v>560</v>
      </c>
      <c r="Q17" s="33">
        <v>174</v>
      </c>
      <c r="R17" s="2"/>
    </row>
    <row r="18" spans="1:18" s="1" customFormat="1" ht="11.25" customHeight="1">
      <c r="A18" s="33">
        <v>12</v>
      </c>
      <c r="B18" s="75"/>
      <c r="C18" s="76"/>
      <c r="D18" s="34">
        <v>6</v>
      </c>
      <c r="E18" s="33">
        <v>67</v>
      </c>
      <c r="F18" s="33">
        <v>1002</v>
      </c>
      <c r="G18" s="33">
        <v>59</v>
      </c>
      <c r="H18" s="33">
        <v>990</v>
      </c>
      <c r="I18" s="33">
        <v>0</v>
      </c>
      <c r="J18" s="33">
        <v>0</v>
      </c>
      <c r="K18" s="33">
        <v>33</v>
      </c>
      <c r="L18" s="33">
        <v>945</v>
      </c>
      <c r="M18" s="33">
        <v>33</v>
      </c>
      <c r="N18" s="33">
        <v>0</v>
      </c>
      <c r="O18" s="35">
        <v>24</v>
      </c>
      <c r="P18" s="33">
        <v>762</v>
      </c>
      <c r="Q18" s="33">
        <v>50</v>
      </c>
      <c r="R18" s="2"/>
    </row>
    <row r="19" spans="1:18" s="1" customFormat="1" ht="11.25" customHeight="1">
      <c r="A19" s="33">
        <v>13</v>
      </c>
      <c r="B19" s="71" t="s">
        <v>27</v>
      </c>
      <c r="C19" s="72"/>
      <c r="D19" s="34">
        <v>1</v>
      </c>
      <c r="E19" s="33">
        <v>79</v>
      </c>
      <c r="F19" s="33">
        <v>1663</v>
      </c>
      <c r="G19" s="33">
        <v>73</v>
      </c>
      <c r="H19" s="33">
        <v>1640</v>
      </c>
      <c r="I19" s="33">
        <v>0</v>
      </c>
      <c r="J19" s="33">
        <v>17</v>
      </c>
      <c r="K19" s="33">
        <v>37</v>
      </c>
      <c r="L19" s="33">
        <v>1570</v>
      </c>
      <c r="M19" s="33">
        <v>38</v>
      </c>
      <c r="N19" s="33">
        <v>0</v>
      </c>
      <c r="O19" s="35">
        <v>38</v>
      </c>
      <c r="P19" s="33">
        <v>653</v>
      </c>
      <c r="Q19" s="33">
        <v>73</v>
      </c>
      <c r="R19" s="2"/>
    </row>
    <row r="20" spans="1:18" s="1" customFormat="1" ht="11.25">
      <c r="A20" s="33">
        <v>14</v>
      </c>
      <c r="B20" s="73"/>
      <c r="C20" s="74"/>
      <c r="D20" s="34">
        <v>2</v>
      </c>
      <c r="E20" s="33">
        <v>92</v>
      </c>
      <c r="F20" s="33">
        <v>3532</v>
      </c>
      <c r="G20" s="33">
        <v>86</v>
      </c>
      <c r="H20" s="33">
        <v>3472</v>
      </c>
      <c r="I20" s="33">
        <v>0</v>
      </c>
      <c r="J20" s="33">
        <v>0</v>
      </c>
      <c r="K20" s="33">
        <v>40</v>
      </c>
      <c r="L20" s="33">
        <v>3374</v>
      </c>
      <c r="M20" s="33">
        <v>40</v>
      </c>
      <c r="N20" s="33">
        <v>3</v>
      </c>
      <c r="O20" s="35">
        <v>55</v>
      </c>
      <c r="P20" s="33">
        <v>480</v>
      </c>
      <c r="Q20" s="33">
        <v>43</v>
      </c>
      <c r="R20" s="2"/>
    </row>
    <row r="21" spans="1:18" s="1" customFormat="1" ht="11.25">
      <c r="A21" s="33">
        <v>15</v>
      </c>
      <c r="B21" s="73"/>
      <c r="C21" s="74"/>
      <c r="D21" s="34">
        <v>3</v>
      </c>
      <c r="E21" s="33">
        <v>59</v>
      </c>
      <c r="F21" s="33">
        <v>1454</v>
      </c>
      <c r="G21" s="33">
        <v>54</v>
      </c>
      <c r="H21" s="33">
        <v>1433</v>
      </c>
      <c r="I21" s="33">
        <v>0</v>
      </c>
      <c r="J21" s="33">
        <v>23</v>
      </c>
      <c r="K21" s="33">
        <v>34</v>
      </c>
      <c r="L21" s="33">
        <v>1321</v>
      </c>
      <c r="M21" s="33">
        <v>34</v>
      </c>
      <c r="N21" s="33">
        <v>0</v>
      </c>
      <c r="O21" s="35">
        <v>17</v>
      </c>
      <c r="P21" s="33">
        <v>730</v>
      </c>
      <c r="Q21" s="33">
        <v>92</v>
      </c>
      <c r="R21" s="2"/>
    </row>
    <row r="22" spans="1:18" s="1" customFormat="1" ht="11.25">
      <c r="A22" s="33">
        <v>16</v>
      </c>
      <c r="B22" s="73"/>
      <c r="C22" s="74"/>
      <c r="D22" s="34">
        <v>4</v>
      </c>
      <c r="E22" s="33">
        <v>60</v>
      </c>
      <c r="F22" s="33">
        <v>4054</v>
      </c>
      <c r="G22" s="33">
        <v>55</v>
      </c>
      <c r="H22" s="33">
        <v>4010</v>
      </c>
      <c r="I22" s="33">
        <v>0</v>
      </c>
      <c r="J22" s="33">
        <v>8</v>
      </c>
      <c r="K22" s="33">
        <v>25</v>
      </c>
      <c r="L22" s="33">
        <v>3770</v>
      </c>
      <c r="M22" s="33">
        <v>26</v>
      </c>
      <c r="N22" s="33">
        <v>1</v>
      </c>
      <c r="O22" s="35">
        <v>30</v>
      </c>
      <c r="P22" s="33">
        <v>645</v>
      </c>
      <c r="Q22" s="33">
        <v>121</v>
      </c>
      <c r="R22" s="2"/>
    </row>
    <row r="23" spans="1:18" s="1" customFormat="1" ht="11.25">
      <c r="A23" s="33">
        <v>17</v>
      </c>
      <c r="B23" s="73"/>
      <c r="C23" s="74"/>
      <c r="D23" s="34">
        <v>5</v>
      </c>
      <c r="E23" s="33">
        <v>38</v>
      </c>
      <c r="F23" s="33">
        <v>1702</v>
      </c>
      <c r="G23" s="33">
        <v>36</v>
      </c>
      <c r="H23" s="33">
        <v>1632</v>
      </c>
      <c r="I23" s="33">
        <v>0</v>
      </c>
      <c r="J23" s="33">
        <v>12</v>
      </c>
      <c r="K23" s="33">
        <v>13</v>
      </c>
      <c r="L23" s="33">
        <v>1538</v>
      </c>
      <c r="M23" s="33">
        <v>13</v>
      </c>
      <c r="N23" s="33">
        <v>3</v>
      </c>
      <c r="O23" s="35">
        <v>24</v>
      </c>
      <c r="P23" s="33">
        <v>444</v>
      </c>
      <c r="Q23" s="33">
        <v>70</v>
      </c>
      <c r="R23" s="2"/>
    </row>
    <row r="24" spans="1:18" s="1" customFormat="1" ht="11.25">
      <c r="A24" s="33">
        <v>18</v>
      </c>
      <c r="B24" s="73"/>
      <c r="C24" s="74"/>
      <c r="D24" s="65">
        <v>6</v>
      </c>
      <c r="E24" s="33">
        <v>48</v>
      </c>
      <c r="F24" s="33">
        <v>2129</v>
      </c>
      <c r="G24" s="33">
        <v>43</v>
      </c>
      <c r="H24" s="33">
        <v>1955</v>
      </c>
      <c r="I24" s="33">
        <v>0</v>
      </c>
      <c r="J24" s="33">
        <v>19</v>
      </c>
      <c r="K24" s="33">
        <v>18</v>
      </c>
      <c r="L24" s="33">
        <v>1811</v>
      </c>
      <c r="M24" s="33">
        <v>17</v>
      </c>
      <c r="N24" s="33">
        <v>1</v>
      </c>
      <c r="O24" s="35">
        <v>25</v>
      </c>
      <c r="P24" s="33">
        <v>525</v>
      </c>
      <c r="Q24" s="33">
        <v>107</v>
      </c>
      <c r="R24" s="2"/>
    </row>
    <row r="25" spans="1:18" s="1" customFormat="1" ht="11.25">
      <c r="A25" s="33">
        <v>19</v>
      </c>
      <c r="B25" s="75"/>
      <c r="C25" s="76"/>
      <c r="D25" s="34">
        <v>7</v>
      </c>
      <c r="E25" s="33">
        <v>67</v>
      </c>
      <c r="F25" s="33">
        <v>2223</v>
      </c>
      <c r="G25" s="33">
        <v>61</v>
      </c>
      <c r="H25" s="33">
        <v>2141</v>
      </c>
      <c r="I25" s="33">
        <v>0</v>
      </c>
      <c r="J25" s="33">
        <v>5</v>
      </c>
      <c r="K25" s="33">
        <v>30</v>
      </c>
      <c r="L25" s="33">
        <v>2032</v>
      </c>
      <c r="M25" s="33">
        <v>30</v>
      </c>
      <c r="N25" s="33">
        <v>0</v>
      </c>
      <c r="O25" s="35">
        <v>33</v>
      </c>
      <c r="P25" s="33">
        <v>1006</v>
      </c>
      <c r="Q25" s="33">
        <v>85</v>
      </c>
      <c r="R25" s="2"/>
    </row>
    <row r="26" spans="1:18" s="1" customFormat="1" ht="11.25" customHeight="1">
      <c r="A26" s="33">
        <v>20</v>
      </c>
      <c r="B26" s="71" t="s">
        <v>28</v>
      </c>
      <c r="C26" s="72"/>
      <c r="D26" s="34">
        <v>1</v>
      </c>
      <c r="E26" s="33">
        <v>58</v>
      </c>
      <c r="F26" s="33">
        <v>969</v>
      </c>
      <c r="G26" s="33">
        <v>54</v>
      </c>
      <c r="H26" s="33">
        <v>952</v>
      </c>
      <c r="I26" s="33">
        <v>0</v>
      </c>
      <c r="J26" s="33">
        <v>2</v>
      </c>
      <c r="K26" s="33">
        <v>33</v>
      </c>
      <c r="L26" s="33">
        <v>869</v>
      </c>
      <c r="M26" s="33">
        <v>33</v>
      </c>
      <c r="N26" s="33">
        <v>0</v>
      </c>
      <c r="O26" s="35">
        <v>17</v>
      </c>
      <c r="P26" s="33">
        <v>712</v>
      </c>
      <c r="Q26" s="33">
        <v>63</v>
      </c>
      <c r="R26" s="2"/>
    </row>
    <row r="27" spans="1:18" s="1" customFormat="1" ht="11.25">
      <c r="A27" s="33">
        <v>21</v>
      </c>
      <c r="B27" s="73"/>
      <c r="C27" s="74"/>
      <c r="D27" s="34">
        <v>2</v>
      </c>
      <c r="E27" s="33">
        <v>54</v>
      </c>
      <c r="F27" s="33">
        <v>1753</v>
      </c>
      <c r="G27" s="33">
        <v>47</v>
      </c>
      <c r="H27" s="33">
        <v>1711</v>
      </c>
      <c r="I27" s="33">
        <v>0</v>
      </c>
      <c r="J27" s="33">
        <v>0</v>
      </c>
      <c r="K27" s="33">
        <v>24</v>
      </c>
      <c r="L27" s="33">
        <v>1594</v>
      </c>
      <c r="M27" s="33">
        <v>24</v>
      </c>
      <c r="N27" s="33">
        <v>1</v>
      </c>
      <c r="O27" s="33">
        <v>24</v>
      </c>
      <c r="P27" s="33">
        <v>881</v>
      </c>
      <c r="Q27" s="33">
        <v>84</v>
      </c>
      <c r="R27" s="2"/>
    </row>
    <row r="28" spans="1:18" s="1" customFormat="1" ht="11.25">
      <c r="A28" s="33">
        <v>22</v>
      </c>
      <c r="B28" s="73"/>
      <c r="C28" s="74"/>
      <c r="D28" s="34">
        <v>3</v>
      </c>
      <c r="E28" s="33">
        <v>69</v>
      </c>
      <c r="F28" s="33">
        <v>643</v>
      </c>
      <c r="G28" s="33">
        <v>67</v>
      </c>
      <c r="H28" s="33">
        <v>636</v>
      </c>
      <c r="I28" s="33">
        <v>0</v>
      </c>
      <c r="J28" s="33">
        <v>1</v>
      </c>
      <c r="K28" s="33">
        <v>39</v>
      </c>
      <c r="L28" s="33">
        <v>598</v>
      </c>
      <c r="M28" s="33">
        <v>39</v>
      </c>
      <c r="N28" s="33">
        <v>0</v>
      </c>
      <c r="O28" s="33">
        <v>26</v>
      </c>
      <c r="P28" s="33">
        <v>412</v>
      </c>
      <c r="Q28" s="33">
        <v>63</v>
      </c>
      <c r="R28" s="2"/>
    </row>
    <row r="29" spans="1:18" s="1" customFormat="1" ht="11.25">
      <c r="A29" s="33">
        <v>23</v>
      </c>
      <c r="B29" s="73"/>
      <c r="C29" s="74"/>
      <c r="D29" s="34">
        <v>4</v>
      </c>
      <c r="E29" s="33">
        <v>53</v>
      </c>
      <c r="F29" s="33">
        <v>2924</v>
      </c>
      <c r="G29" s="33">
        <v>49</v>
      </c>
      <c r="H29" s="33">
        <v>2905</v>
      </c>
      <c r="I29" s="33">
        <v>0</v>
      </c>
      <c r="J29" s="33">
        <v>1</v>
      </c>
      <c r="K29" s="33">
        <v>31</v>
      </c>
      <c r="L29" s="33">
        <v>2812</v>
      </c>
      <c r="M29" s="33">
        <v>31</v>
      </c>
      <c r="N29" s="33">
        <v>2</v>
      </c>
      <c r="O29" s="33">
        <v>18</v>
      </c>
      <c r="P29" s="33">
        <v>518</v>
      </c>
      <c r="Q29" s="33">
        <v>75</v>
      </c>
      <c r="R29" s="2"/>
    </row>
    <row r="30" spans="1:18" s="1" customFormat="1" ht="11.25">
      <c r="A30" s="33">
        <v>24</v>
      </c>
      <c r="B30" s="73"/>
      <c r="C30" s="74"/>
      <c r="D30" s="34">
        <v>5</v>
      </c>
      <c r="E30" s="33">
        <v>54</v>
      </c>
      <c r="F30" s="33">
        <v>1471</v>
      </c>
      <c r="G30" s="33">
        <v>50</v>
      </c>
      <c r="H30" s="33">
        <v>1442</v>
      </c>
      <c r="I30" s="33">
        <v>0</v>
      </c>
      <c r="J30" s="33">
        <v>9</v>
      </c>
      <c r="K30" s="33">
        <v>22</v>
      </c>
      <c r="L30" s="33">
        <v>1345</v>
      </c>
      <c r="M30" s="33">
        <v>22</v>
      </c>
      <c r="N30" s="33">
        <v>0</v>
      </c>
      <c r="O30" s="33">
        <v>29</v>
      </c>
      <c r="P30" s="33">
        <v>672</v>
      </c>
      <c r="Q30" s="33">
        <v>61</v>
      </c>
      <c r="R30" s="2"/>
    </row>
    <row r="31" spans="1:18" s="1" customFormat="1" ht="11.25">
      <c r="A31" s="33">
        <v>25</v>
      </c>
      <c r="B31" s="73"/>
      <c r="C31" s="74"/>
      <c r="D31" s="34">
        <v>6</v>
      </c>
      <c r="E31" s="33">
        <v>72</v>
      </c>
      <c r="F31" s="33">
        <v>1299</v>
      </c>
      <c r="G31" s="33">
        <v>69</v>
      </c>
      <c r="H31" s="33">
        <v>1277</v>
      </c>
      <c r="I31" s="33">
        <v>0</v>
      </c>
      <c r="J31" s="33">
        <v>7</v>
      </c>
      <c r="K31" s="33">
        <v>38</v>
      </c>
      <c r="L31" s="33">
        <v>1149</v>
      </c>
      <c r="M31" s="33">
        <v>38</v>
      </c>
      <c r="N31" s="33">
        <v>0</v>
      </c>
      <c r="O31" s="33">
        <v>29</v>
      </c>
      <c r="P31" s="33">
        <v>586</v>
      </c>
      <c r="Q31" s="33">
        <v>78</v>
      </c>
      <c r="R31" s="2"/>
    </row>
    <row r="32" spans="1:18" s="1" customFormat="1" ht="11.25">
      <c r="A32" s="33">
        <v>26</v>
      </c>
      <c r="B32" s="75"/>
      <c r="C32" s="76"/>
      <c r="D32" s="34">
        <v>7</v>
      </c>
      <c r="E32" s="33">
        <v>86</v>
      </c>
      <c r="F32" s="33">
        <v>1385</v>
      </c>
      <c r="G32" s="33">
        <v>75</v>
      </c>
      <c r="H32" s="33">
        <v>1363</v>
      </c>
      <c r="I32" s="33">
        <v>0</v>
      </c>
      <c r="J32" s="33">
        <v>2</v>
      </c>
      <c r="K32" s="33">
        <v>50</v>
      </c>
      <c r="L32" s="33">
        <v>1270</v>
      </c>
      <c r="M32" s="33">
        <v>50</v>
      </c>
      <c r="N32" s="33">
        <v>0</v>
      </c>
      <c r="O32" s="35">
        <v>20</v>
      </c>
      <c r="P32" s="33">
        <v>923</v>
      </c>
      <c r="Q32" s="33">
        <v>82</v>
      </c>
      <c r="R32" s="2"/>
    </row>
    <row r="33" spans="1:18" s="1" customFormat="1" ht="11.25">
      <c r="A33" s="33">
        <v>27</v>
      </c>
      <c r="B33" s="71" t="s">
        <v>29</v>
      </c>
      <c r="C33" s="72"/>
      <c r="D33" s="34">
        <v>1</v>
      </c>
      <c r="E33" s="33">
        <v>80</v>
      </c>
      <c r="F33" s="33">
        <v>1050</v>
      </c>
      <c r="G33" s="33">
        <v>70</v>
      </c>
      <c r="H33" s="33">
        <v>1027</v>
      </c>
      <c r="I33" s="33">
        <v>0</v>
      </c>
      <c r="J33" s="33">
        <v>3</v>
      </c>
      <c r="K33" s="33">
        <v>50</v>
      </c>
      <c r="L33" s="33">
        <v>928</v>
      </c>
      <c r="M33" s="33">
        <v>49</v>
      </c>
      <c r="N33" s="33">
        <v>1</v>
      </c>
      <c r="O33" s="35">
        <v>20</v>
      </c>
      <c r="P33" s="33">
        <v>564</v>
      </c>
      <c r="Q33" s="33">
        <v>87</v>
      </c>
      <c r="R33" s="2"/>
    </row>
    <row r="34" spans="1:18" s="1" customFormat="1" ht="11.25">
      <c r="A34" s="33">
        <v>28</v>
      </c>
      <c r="B34" s="73"/>
      <c r="C34" s="74"/>
      <c r="D34" s="34">
        <v>2</v>
      </c>
      <c r="E34" s="33">
        <v>91</v>
      </c>
      <c r="F34" s="33">
        <v>1483</v>
      </c>
      <c r="G34" s="33">
        <v>90</v>
      </c>
      <c r="H34" s="33">
        <v>1467</v>
      </c>
      <c r="I34" s="33">
        <v>0</v>
      </c>
      <c r="J34" s="33">
        <v>15</v>
      </c>
      <c r="K34" s="33">
        <v>62</v>
      </c>
      <c r="L34" s="33">
        <v>1317</v>
      </c>
      <c r="M34" s="33">
        <v>62</v>
      </c>
      <c r="N34" s="33">
        <v>0</v>
      </c>
      <c r="O34" s="35">
        <v>29</v>
      </c>
      <c r="P34" s="33">
        <v>591</v>
      </c>
      <c r="Q34" s="33">
        <v>133</v>
      </c>
      <c r="R34" s="2"/>
    </row>
    <row r="35" spans="1:18" s="1" customFormat="1" ht="11.25">
      <c r="A35" s="33">
        <v>29</v>
      </c>
      <c r="B35" s="73"/>
      <c r="C35" s="74"/>
      <c r="D35" s="34">
        <v>3</v>
      </c>
      <c r="E35" s="33">
        <v>116</v>
      </c>
      <c r="F35" s="33">
        <v>1214</v>
      </c>
      <c r="G35" s="33">
        <v>96</v>
      </c>
      <c r="H35" s="33">
        <v>1205</v>
      </c>
      <c r="I35" s="33">
        <v>0</v>
      </c>
      <c r="J35" s="33">
        <v>5</v>
      </c>
      <c r="K35" s="33">
        <v>68</v>
      </c>
      <c r="L35" s="33">
        <v>1130</v>
      </c>
      <c r="M35" s="33">
        <v>68</v>
      </c>
      <c r="N35" s="33">
        <v>0</v>
      </c>
      <c r="O35" s="35">
        <v>28</v>
      </c>
      <c r="P35" s="33">
        <v>486</v>
      </c>
      <c r="Q35" s="33">
        <v>117</v>
      </c>
      <c r="R35" s="2"/>
    </row>
    <row r="36" spans="1:18" s="1" customFormat="1" ht="11.25">
      <c r="A36" s="33">
        <v>30</v>
      </c>
      <c r="B36" s="73"/>
      <c r="C36" s="74"/>
      <c r="D36" s="34">
        <v>4</v>
      </c>
      <c r="E36" s="33">
        <v>93</v>
      </c>
      <c r="F36" s="33">
        <v>1672</v>
      </c>
      <c r="G36" s="33">
        <v>82</v>
      </c>
      <c r="H36" s="33">
        <v>1644</v>
      </c>
      <c r="I36" s="33">
        <v>0</v>
      </c>
      <c r="J36" s="33">
        <v>7</v>
      </c>
      <c r="K36" s="33">
        <v>43</v>
      </c>
      <c r="L36" s="33">
        <v>1519</v>
      </c>
      <c r="M36" s="33">
        <v>43</v>
      </c>
      <c r="N36" s="33">
        <v>0</v>
      </c>
      <c r="O36" s="35">
        <v>37</v>
      </c>
      <c r="P36" s="33">
        <v>686</v>
      </c>
      <c r="Q36" s="33">
        <v>92</v>
      </c>
      <c r="R36" s="2"/>
    </row>
    <row r="37" spans="1:18" s="1" customFormat="1" ht="11.25">
      <c r="A37" s="33">
        <v>31</v>
      </c>
      <c r="B37" s="73"/>
      <c r="C37" s="74"/>
      <c r="D37" s="34">
        <v>5</v>
      </c>
      <c r="E37" s="33">
        <v>42</v>
      </c>
      <c r="F37" s="33">
        <v>1516</v>
      </c>
      <c r="G37" s="33">
        <v>36</v>
      </c>
      <c r="H37" s="33">
        <v>1484</v>
      </c>
      <c r="I37" s="33">
        <v>0</v>
      </c>
      <c r="J37" s="33">
        <v>3</v>
      </c>
      <c r="K37" s="33">
        <v>25</v>
      </c>
      <c r="L37" s="33">
        <v>1368</v>
      </c>
      <c r="M37" s="33">
        <v>25</v>
      </c>
      <c r="N37" s="33">
        <v>0</v>
      </c>
      <c r="O37" s="35">
        <v>10</v>
      </c>
      <c r="P37" s="33">
        <v>356</v>
      </c>
      <c r="Q37" s="33">
        <v>68</v>
      </c>
      <c r="R37" s="2"/>
    </row>
    <row r="38" spans="1:18" s="1" customFormat="1" ht="11.25">
      <c r="A38" s="33">
        <v>32</v>
      </c>
      <c r="B38" s="75"/>
      <c r="C38" s="76"/>
      <c r="D38" s="34">
        <v>6</v>
      </c>
      <c r="E38" s="33">
        <v>73</v>
      </c>
      <c r="F38" s="33">
        <v>2414</v>
      </c>
      <c r="G38" s="33">
        <v>57</v>
      </c>
      <c r="H38" s="33">
        <v>2388</v>
      </c>
      <c r="I38" s="33">
        <v>0</v>
      </c>
      <c r="J38" s="33">
        <v>45</v>
      </c>
      <c r="K38" s="33">
        <v>39</v>
      </c>
      <c r="L38" s="33">
        <v>2280</v>
      </c>
      <c r="M38" s="33">
        <v>39</v>
      </c>
      <c r="N38" s="33">
        <v>0</v>
      </c>
      <c r="O38" s="35">
        <v>18</v>
      </c>
      <c r="P38" s="33">
        <v>398</v>
      </c>
      <c r="Q38" s="33">
        <v>116</v>
      </c>
      <c r="R38" s="2"/>
    </row>
    <row r="39" spans="1:18" s="1" customFormat="1" ht="11.25">
      <c r="A39" s="33"/>
      <c r="B39" s="11" t="s">
        <v>82</v>
      </c>
      <c r="C39" s="8"/>
      <c r="D39" s="18"/>
      <c r="E39" s="7">
        <f aca="true" t="shared" si="0" ref="E39:Q39">SUM(E7:E38)</f>
        <v>2449</v>
      </c>
      <c r="F39" s="7">
        <f t="shared" si="0"/>
        <v>55835</v>
      </c>
      <c r="G39" s="7">
        <f t="shared" si="0"/>
        <v>2198</v>
      </c>
      <c r="H39" s="7">
        <f t="shared" si="0"/>
        <v>54701</v>
      </c>
      <c r="I39" s="7">
        <f t="shared" si="0"/>
        <v>0</v>
      </c>
      <c r="J39" s="7">
        <f t="shared" si="0"/>
        <v>259</v>
      </c>
      <c r="K39" s="7">
        <f t="shared" si="0"/>
        <v>1206</v>
      </c>
      <c r="L39" s="7">
        <f t="shared" si="0"/>
        <v>51183</v>
      </c>
      <c r="M39" s="7">
        <f t="shared" si="0"/>
        <v>1207</v>
      </c>
      <c r="N39" s="7">
        <f>SUM(N7:N38)</f>
        <v>16</v>
      </c>
      <c r="O39" s="9">
        <f t="shared" si="0"/>
        <v>945</v>
      </c>
      <c r="P39" s="7">
        <f t="shared" si="0"/>
        <v>21256</v>
      </c>
      <c r="Q39" s="7">
        <f t="shared" si="0"/>
        <v>2780</v>
      </c>
      <c r="R39" s="2"/>
    </row>
    <row r="40" spans="1:18" s="1" customFormat="1" ht="11.25">
      <c r="A40" s="33">
        <v>33</v>
      </c>
      <c r="B40" s="77" t="s">
        <v>30</v>
      </c>
      <c r="C40" s="78"/>
      <c r="D40" s="36">
        <v>1</v>
      </c>
      <c r="E40" s="33">
        <v>151</v>
      </c>
      <c r="F40" s="33">
        <v>1762</v>
      </c>
      <c r="G40" s="33">
        <v>147</v>
      </c>
      <c r="H40" s="33">
        <v>1727</v>
      </c>
      <c r="I40" s="33">
        <v>0</v>
      </c>
      <c r="J40" s="33">
        <v>0</v>
      </c>
      <c r="K40" s="33">
        <v>95</v>
      </c>
      <c r="L40" s="33">
        <v>1655</v>
      </c>
      <c r="M40" s="33">
        <v>99</v>
      </c>
      <c r="N40" s="33">
        <v>0</v>
      </c>
      <c r="O40" s="35">
        <v>49</v>
      </c>
      <c r="P40" s="33">
        <v>806</v>
      </c>
      <c r="Q40" s="33">
        <v>205</v>
      </c>
      <c r="R40" s="2"/>
    </row>
    <row r="41" spans="1:18" s="1" customFormat="1" ht="11.25">
      <c r="A41" s="33">
        <v>34</v>
      </c>
      <c r="B41" s="71" t="s">
        <v>31</v>
      </c>
      <c r="C41" s="72"/>
      <c r="D41" s="34">
        <v>1</v>
      </c>
      <c r="E41" s="33">
        <v>165</v>
      </c>
      <c r="F41" s="33">
        <v>1199</v>
      </c>
      <c r="G41" s="33">
        <v>162</v>
      </c>
      <c r="H41" s="33">
        <v>1193</v>
      </c>
      <c r="I41" s="33">
        <v>0</v>
      </c>
      <c r="J41" s="33">
        <v>0</v>
      </c>
      <c r="K41" s="33">
        <v>101</v>
      </c>
      <c r="L41" s="33">
        <v>1148</v>
      </c>
      <c r="M41" s="33">
        <v>107</v>
      </c>
      <c r="N41" s="33">
        <v>2</v>
      </c>
      <c r="O41" s="35">
        <v>66</v>
      </c>
      <c r="P41" s="33">
        <v>898</v>
      </c>
      <c r="Q41" s="33">
        <v>104</v>
      </c>
      <c r="R41" s="2"/>
    </row>
    <row r="42" spans="1:18" s="1" customFormat="1" ht="11.25">
      <c r="A42" s="33">
        <v>35</v>
      </c>
      <c r="B42" s="75"/>
      <c r="C42" s="76"/>
      <c r="D42" s="34">
        <v>2</v>
      </c>
      <c r="E42" s="33">
        <v>123</v>
      </c>
      <c r="F42" s="33">
        <v>1523</v>
      </c>
      <c r="G42" s="33">
        <v>119</v>
      </c>
      <c r="H42" s="33">
        <v>1523</v>
      </c>
      <c r="I42" s="33">
        <v>0</v>
      </c>
      <c r="J42" s="33">
        <v>1</v>
      </c>
      <c r="K42" s="33">
        <v>60</v>
      </c>
      <c r="L42" s="33">
        <v>1483</v>
      </c>
      <c r="M42" s="33">
        <v>63</v>
      </c>
      <c r="N42" s="33">
        <v>0</v>
      </c>
      <c r="O42" s="35">
        <v>62</v>
      </c>
      <c r="P42" s="33">
        <v>370</v>
      </c>
      <c r="Q42" s="33">
        <v>111</v>
      </c>
      <c r="R42" s="2"/>
    </row>
    <row r="43" spans="1:18" s="1" customFormat="1" ht="11.25">
      <c r="A43" s="35">
        <v>36</v>
      </c>
      <c r="B43" s="79" t="s">
        <v>32</v>
      </c>
      <c r="C43" s="80"/>
      <c r="D43" s="34">
        <v>1</v>
      </c>
      <c r="E43" s="33">
        <v>173</v>
      </c>
      <c r="F43" s="33">
        <v>1036</v>
      </c>
      <c r="G43" s="33">
        <v>166</v>
      </c>
      <c r="H43" s="33">
        <v>1000</v>
      </c>
      <c r="I43" s="33">
        <v>6</v>
      </c>
      <c r="J43" s="33">
        <v>8</v>
      </c>
      <c r="K43" s="33">
        <v>80</v>
      </c>
      <c r="L43" s="33">
        <v>859</v>
      </c>
      <c r="M43" s="33">
        <v>86</v>
      </c>
      <c r="N43" s="33">
        <v>2</v>
      </c>
      <c r="O43" s="35">
        <v>88</v>
      </c>
      <c r="P43" s="33">
        <v>985</v>
      </c>
      <c r="Q43" s="33">
        <v>300</v>
      </c>
      <c r="R43" s="2"/>
    </row>
    <row r="44" spans="1:18" s="1" customFormat="1" ht="11.25">
      <c r="A44" s="33">
        <v>37</v>
      </c>
      <c r="B44" s="71" t="s">
        <v>33</v>
      </c>
      <c r="C44" s="72"/>
      <c r="D44" s="34">
        <v>1</v>
      </c>
      <c r="E44" s="33">
        <v>126</v>
      </c>
      <c r="F44" s="33">
        <v>1516</v>
      </c>
      <c r="G44" s="33">
        <v>108</v>
      </c>
      <c r="H44" s="33">
        <v>1487</v>
      </c>
      <c r="I44" s="33">
        <v>0</v>
      </c>
      <c r="J44" s="33">
        <v>11</v>
      </c>
      <c r="K44" s="33">
        <v>52</v>
      </c>
      <c r="L44" s="33">
        <v>1427</v>
      </c>
      <c r="M44" s="33">
        <v>51</v>
      </c>
      <c r="N44" s="33">
        <v>1</v>
      </c>
      <c r="O44" s="35">
        <v>47</v>
      </c>
      <c r="P44" s="33">
        <v>373</v>
      </c>
      <c r="Q44" s="33">
        <v>193</v>
      </c>
      <c r="R44" s="2"/>
    </row>
    <row r="45" spans="1:18" s="1" customFormat="1" ht="11.25">
      <c r="A45" s="33">
        <v>38</v>
      </c>
      <c r="B45" s="73"/>
      <c r="C45" s="74"/>
      <c r="D45" s="34">
        <v>2</v>
      </c>
      <c r="E45" s="33">
        <v>179</v>
      </c>
      <c r="F45" s="33">
        <v>1647</v>
      </c>
      <c r="G45" s="33">
        <v>162</v>
      </c>
      <c r="H45" s="33">
        <v>1611</v>
      </c>
      <c r="I45" s="33">
        <v>0</v>
      </c>
      <c r="J45" s="33">
        <v>9</v>
      </c>
      <c r="K45" s="33">
        <v>69</v>
      </c>
      <c r="L45" s="33">
        <v>1530</v>
      </c>
      <c r="M45" s="33">
        <v>72</v>
      </c>
      <c r="N45" s="33">
        <v>2</v>
      </c>
      <c r="O45" s="35">
        <v>77</v>
      </c>
      <c r="P45" s="33">
        <v>581</v>
      </c>
      <c r="Q45" s="33">
        <v>200</v>
      </c>
      <c r="R45" s="2"/>
    </row>
    <row r="46" spans="1:18" s="1" customFormat="1" ht="11.25">
      <c r="A46" s="33">
        <v>39</v>
      </c>
      <c r="B46" s="73"/>
      <c r="C46" s="74"/>
      <c r="D46" s="34">
        <v>3</v>
      </c>
      <c r="E46" s="33">
        <v>100</v>
      </c>
      <c r="F46" s="33">
        <v>1719</v>
      </c>
      <c r="G46" s="33">
        <v>94</v>
      </c>
      <c r="H46" s="33">
        <v>1686</v>
      </c>
      <c r="I46" s="33">
        <v>0</v>
      </c>
      <c r="J46" s="33">
        <v>12</v>
      </c>
      <c r="K46" s="33">
        <v>56</v>
      </c>
      <c r="L46" s="33">
        <v>1611</v>
      </c>
      <c r="M46" s="33">
        <v>56</v>
      </c>
      <c r="N46" s="33">
        <v>0</v>
      </c>
      <c r="O46" s="35">
        <v>37</v>
      </c>
      <c r="P46" s="33">
        <v>512</v>
      </c>
      <c r="Q46" s="33">
        <v>173</v>
      </c>
      <c r="R46" s="2"/>
    </row>
    <row r="47" spans="1:18" s="1" customFormat="1" ht="11.25">
      <c r="A47" s="33">
        <v>40</v>
      </c>
      <c r="B47" s="73"/>
      <c r="C47" s="74"/>
      <c r="D47" s="34">
        <v>4</v>
      </c>
      <c r="E47" s="33">
        <v>115</v>
      </c>
      <c r="F47" s="33">
        <v>1930</v>
      </c>
      <c r="G47" s="33">
        <v>104</v>
      </c>
      <c r="H47" s="33">
        <v>1898</v>
      </c>
      <c r="I47" s="33">
        <v>0</v>
      </c>
      <c r="J47" s="33">
        <v>7</v>
      </c>
      <c r="K47" s="33">
        <v>62</v>
      </c>
      <c r="L47" s="33">
        <v>1843</v>
      </c>
      <c r="M47" s="33">
        <v>63</v>
      </c>
      <c r="N47" s="33">
        <v>0</v>
      </c>
      <c r="O47" s="35">
        <v>42</v>
      </c>
      <c r="P47" s="33">
        <v>369</v>
      </c>
      <c r="Q47" s="33">
        <v>219</v>
      </c>
      <c r="R47" s="2"/>
    </row>
    <row r="48" spans="1:18" s="1" customFormat="1" ht="11.25">
      <c r="A48" s="33">
        <v>41</v>
      </c>
      <c r="B48" s="75"/>
      <c r="C48" s="76"/>
      <c r="D48" s="34">
        <v>5</v>
      </c>
      <c r="E48" s="33">
        <v>186</v>
      </c>
      <c r="F48" s="33">
        <v>2382</v>
      </c>
      <c r="G48" s="33">
        <v>164</v>
      </c>
      <c r="H48" s="33">
        <v>2326</v>
      </c>
      <c r="I48" s="33">
        <v>0</v>
      </c>
      <c r="J48" s="33">
        <v>8</v>
      </c>
      <c r="K48" s="33">
        <v>95</v>
      </c>
      <c r="L48" s="33">
        <v>2268</v>
      </c>
      <c r="M48" s="33">
        <v>108</v>
      </c>
      <c r="N48" s="33">
        <v>0</v>
      </c>
      <c r="O48" s="35">
        <v>68</v>
      </c>
      <c r="P48" s="33">
        <v>477</v>
      </c>
      <c r="Q48" s="33">
        <v>404</v>
      </c>
      <c r="R48" s="2"/>
    </row>
    <row r="49" spans="1:18" s="1" customFormat="1" ht="11.25">
      <c r="A49" s="60"/>
      <c r="B49" s="52"/>
      <c r="C49" s="52"/>
      <c r="D49" s="52"/>
      <c r="R49" s="2"/>
    </row>
    <row r="50" spans="1:4" ht="12.75">
      <c r="A50" s="62"/>
      <c r="B50" s="53"/>
      <c r="C50" s="53"/>
      <c r="D50" s="53"/>
    </row>
    <row r="51" spans="1:58" ht="12.75">
      <c r="A51" s="25" t="s">
        <v>0</v>
      </c>
      <c r="B51" s="71" t="s">
        <v>25</v>
      </c>
      <c r="C51" s="72"/>
      <c r="D51" s="97" t="s">
        <v>67</v>
      </c>
      <c r="E51" s="94" t="s">
        <v>64</v>
      </c>
      <c r="F51" s="95"/>
      <c r="G51" s="94" t="s">
        <v>63</v>
      </c>
      <c r="H51" s="95"/>
      <c r="I51" s="94" t="s">
        <v>60</v>
      </c>
      <c r="J51" s="95"/>
      <c r="K51" s="90" t="s">
        <v>3</v>
      </c>
      <c r="L51" s="91"/>
      <c r="M51" s="55" t="s">
        <v>10</v>
      </c>
      <c r="N51" s="56" t="s">
        <v>12</v>
      </c>
      <c r="O51" s="54" t="s">
        <v>1</v>
      </c>
      <c r="P51" s="25" t="s">
        <v>13</v>
      </c>
      <c r="Q51" s="57" t="s">
        <v>13</v>
      </c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26" t="s">
        <v>2</v>
      </c>
      <c r="B52" s="73"/>
      <c r="C52" s="74"/>
      <c r="D52" s="68"/>
      <c r="E52" s="88" t="s">
        <v>65</v>
      </c>
      <c r="F52" s="89"/>
      <c r="G52" s="88" t="s">
        <v>66</v>
      </c>
      <c r="H52" s="89"/>
      <c r="I52" s="88" t="s">
        <v>61</v>
      </c>
      <c r="J52" s="89"/>
      <c r="K52" s="92" t="s">
        <v>62</v>
      </c>
      <c r="L52" s="93"/>
      <c r="M52" s="60" t="s">
        <v>11</v>
      </c>
      <c r="N52" s="58" t="s">
        <v>58</v>
      </c>
      <c r="O52" s="58" t="s">
        <v>58</v>
      </c>
      <c r="P52" s="26" t="s">
        <v>14</v>
      </c>
      <c r="Q52" s="59" t="s">
        <v>79</v>
      </c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26"/>
      <c r="B53" s="73"/>
      <c r="C53" s="74"/>
      <c r="D53" s="68"/>
      <c r="E53" s="26" t="s">
        <v>4</v>
      </c>
      <c r="F53" s="60" t="s">
        <v>5</v>
      </c>
      <c r="G53" s="26" t="s">
        <v>6</v>
      </c>
      <c r="H53" s="26" t="s">
        <v>7</v>
      </c>
      <c r="I53" s="60" t="s">
        <v>8</v>
      </c>
      <c r="J53" s="26" t="s">
        <v>5</v>
      </c>
      <c r="K53" s="26" t="s">
        <v>6</v>
      </c>
      <c r="L53" s="26" t="s">
        <v>9</v>
      </c>
      <c r="M53" s="60"/>
      <c r="N53" s="28"/>
      <c r="O53" s="28"/>
      <c r="P53" s="26" t="s">
        <v>15</v>
      </c>
      <c r="Q53" s="59" t="s">
        <v>80</v>
      </c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29"/>
      <c r="B54" s="75"/>
      <c r="C54" s="76"/>
      <c r="D54" s="69"/>
      <c r="E54" s="29"/>
      <c r="F54" s="61"/>
      <c r="G54" s="29"/>
      <c r="H54" s="30"/>
      <c r="I54" s="61"/>
      <c r="J54" s="29"/>
      <c r="K54" s="29"/>
      <c r="L54" s="29"/>
      <c r="M54" s="61"/>
      <c r="N54" s="31"/>
      <c r="O54" s="31"/>
      <c r="P54" s="29"/>
      <c r="Q54" s="32" t="s">
        <v>81</v>
      </c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18" s="1" customFormat="1" ht="11.25">
      <c r="A55" s="29">
        <v>42</v>
      </c>
      <c r="B55" s="79" t="s">
        <v>34</v>
      </c>
      <c r="C55" s="80"/>
      <c r="D55" s="32">
        <v>1</v>
      </c>
      <c r="E55" s="37">
        <v>154</v>
      </c>
      <c r="F55" s="33">
        <v>2576</v>
      </c>
      <c r="G55" s="33">
        <v>139</v>
      </c>
      <c r="H55" s="33">
        <v>2552</v>
      </c>
      <c r="I55" s="33">
        <v>0</v>
      </c>
      <c r="J55" s="33">
        <v>0</v>
      </c>
      <c r="K55" s="33">
        <v>74</v>
      </c>
      <c r="L55" s="33">
        <v>2533</v>
      </c>
      <c r="M55" s="33">
        <v>78</v>
      </c>
      <c r="N55" s="33">
        <v>0</v>
      </c>
      <c r="O55" s="33">
        <v>55</v>
      </c>
      <c r="P55" s="33">
        <v>777</v>
      </c>
      <c r="Q55" s="33">
        <v>142</v>
      </c>
      <c r="R55" s="2"/>
    </row>
    <row r="56" spans="1:18" s="1" customFormat="1" ht="11.25">
      <c r="A56" s="33">
        <v>43</v>
      </c>
      <c r="B56" s="81" t="s">
        <v>35</v>
      </c>
      <c r="C56" s="82"/>
      <c r="D56" s="36">
        <v>1</v>
      </c>
      <c r="E56" s="37">
        <v>114</v>
      </c>
      <c r="F56" s="33">
        <v>1118</v>
      </c>
      <c r="G56" s="33">
        <v>108</v>
      </c>
      <c r="H56" s="33">
        <v>1106</v>
      </c>
      <c r="I56" s="33">
        <v>0</v>
      </c>
      <c r="J56" s="33">
        <v>0</v>
      </c>
      <c r="K56" s="33">
        <v>41</v>
      </c>
      <c r="L56" s="33">
        <v>1065</v>
      </c>
      <c r="M56" s="33">
        <v>41</v>
      </c>
      <c r="N56" s="33">
        <v>1</v>
      </c>
      <c r="O56" s="33">
        <v>69</v>
      </c>
      <c r="P56" s="33">
        <v>457</v>
      </c>
      <c r="Q56" s="33">
        <v>275</v>
      </c>
      <c r="R56" s="2"/>
    </row>
    <row r="57" spans="1:18" s="1" customFormat="1" ht="11.25">
      <c r="A57" s="33">
        <v>44</v>
      </c>
      <c r="B57" s="83"/>
      <c r="C57" s="84"/>
      <c r="D57" s="36">
        <v>2</v>
      </c>
      <c r="E57" s="37">
        <v>110</v>
      </c>
      <c r="F57" s="33">
        <v>742</v>
      </c>
      <c r="G57" s="33">
        <v>104</v>
      </c>
      <c r="H57" s="33">
        <v>736</v>
      </c>
      <c r="I57" s="33">
        <v>0</v>
      </c>
      <c r="J57" s="33">
        <v>0</v>
      </c>
      <c r="K57" s="33">
        <v>44</v>
      </c>
      <c r="L57" s="33">
        <v>699</v>
      </c>
      <c r="M57" s="33">
        <v>43</v>
      </c>
      <c r="N57" s="33">
        <v>3</v>
      </c>
      <c r="O57" s="33">
        <v>55</v>
      </c>
      <c r="P57" s="33">
        <v>461</v>
      </c>
      <c r="Q57" s="33">
        <v>249</v>
      </c>
      <c r="R57" s="2"/>
    </row>
    <row r="58" spans="1:18" s="1" customFormat="1" ht="11.25">
      <c r="A58" s="33">
        <v>45</v>
      </c>
      <c r="B58" s="83"/>
      <c r="C58" s="84"/>
      <c r="D58" s="36">
        <v>3</v>
      </c>
      <c r="E58" s="37">
        <v>94</v>
      </c>
      <c r="F58" s="33">
        <v>1105</v>
      </c>
      <c r="G58" s="33">
        <v>90</v>
      </c>
      <c r="H58" s="33">
        <v>1092</v>
      </c>
      <c r="I58" s="33">
        <v>0</v>
      </c>
      <c r="J58" s="33">
        <v>0</v>
      </c>
      <c r="K58" s="33">
        <v>28</v>
      </c>
      <c r="L58" s="33">
        <v>1055</v>
      </c>
      <c r="M58" s="33">
        <v>28</v>
      </c>
      <c r="N58" s="33">
        <v>0</v>
      </c>
      <c r="O58" s="33">
        <v>60</v>
      </c>
      <c r="P58" s="33">
        <v>660</v>
      </c>
      <c r="Q58" s="33">
        <v>324</v>
      </c>
      <c r="R58" s="2"/>
    </row>
    <row r="59" spans="1:18" s="1" customFormat="1" ht="11.25">
      <c r="A59" s="33">
        <v>46</v>
      </c>
      <c r="B59" s="83"/>
      <c r="C59" s="84"/>
      <c r="D59" s="36">
        <v>4</v>
      </c>
      <c r="E59" s="37">
        <v>72</v>
      </c>
      <c r="F59" s="33">
        <v>853</v>
      </c>
      <c r="G59" s="33">
        <v>66</v>
      </c>
      <c r="H59" s="33">
        <v>846</v>
      </c>
      <c r="I59" s="33">
        <v>0</v>
      </c>
      <c r="J59" s="33">
        <v>2</v>
      </c>
      <c r="K59" s="33">
        <v>21</v>
      </c>
      <c r="L59" s="33">
        <v>821</v>
      </c>
      <c r="M59" s="33">
        <v>19</v>
      </c>
      <c r="N59" s="33">
        <v>2</v>
      </c>
      <c r="O59" s="33">
        <v>45</v>
      </c>
      <c r="P59" s="33">
        <v>461</v>
      </c>
      <c r="Q59" s="33">
        <v>177</v>
      </c>
      <c r="R59" s="2"/>
    </row>
    <row r="60" spans="1:18" s="1" customFormat="1" ht="11.25">
      <c r="A60" s="33">
        <v>47</v>
      </c>
      <c r="B60" s="85"/>
      <c r="C60" s="86"/>
      <c r="D60" s="36">
        <v>5</v>
      </c>
      <c r="E60" s="37">
        <v>73</v>
      </c>
      <c r="F60" s="33">
        <v>992</v>
      </c>
      <c r="G60" s="33">
        <v>68</v>
      </c>
      <c r="H60" s="33">
        <v>982</v>
      </c>
      <c r="I60" s="33">
        <v>0</v>
      </c>
      <c r="J60" s="33">
        <v>2</v>
      </c>
      <c r="K60" s="33">
        <v>31</v>
      </c>
      <c r="L60" s="33">
        <v>949</v>
      </c>
      <c r="M60" s="33">
        <v>31</v>
      </c>
      <c r="N60" s="33">
        <v>0</v>
      </c>
      <c r="O60" s="33">
        <v>35</v>
      </c>
      <c r="P60" s="33">
        <v>396</v>
      </c>
      <c r="Q60" s="33">
        <v>166</v>
      </c>
      <c r="R60" s="2"/>
    </row>
    <row r="61" spans="1:18" s="1" customFormat="1" ht="11.25">
      <c r="A61" s="33">
        <v>48</v>
      </c>
      <c r="B61" s="79" t="s">
        <v>36</v>
      </c>
      <c r="C61" s="80"/>
      <c r="D61" s="36">
        <v>1</v>
      </c>
      <c r="E61" s="37">
        <v>97</v>
      </c>
      <c r="F61" s="33">
        <v>712</v>
      </c>
      <c r="G61" s="33">
        <v>83</v>
      </c>
      <c r="H61" s="33">
        <v>702</v>
      </c>
      <c r="I61" s="33">
        <v>0</v>
      </c>
      <c r="J61" s="33">
        <v>0</v>
      </c>
      <c r="K61" s="33">
        <v>31</v>
      </c>
      <c r="L61" s="33">
        <v>690</v>
      </c>
      <c r="M61" s="33">
        <v>32</v>
      </c>
      <c r="N61" s="33">
        <v>0</v>
      </c>
      <c r="O61" s="33">
        <v>49</v>
      </c>
      <c r="P61" s="33">
        <v>474</v>
      </c>
      <c r="Q61" s="33">
        <v>156</v>
      </c>
      <c r="R61" s="2"/>
    </row>
    <row r="62" spans="1:18" s="1" customFormat="1" ht="11.25">
      <c r="A62" s="33">
        <v>49</v>
      </c>
      <c r="B62" s="79" t="s">
        <v>37</v>
      </c>
      <c r="C62" s="80"/>
      <c r="D62" s="36">
        <v>1</v>
      </c>
      <c r="E62" s="37">
        <v>97</v>
      </c>
      <c r="F62" s="33">
        <v>950</v>
      </c>
      <c r="G62" s="33">
        <v>92</v>
      </c>
      <c r="H62" s="33">
        <v>939</v>
      </c>
      <c r="I62" s="33">
        <v>0</v>
      </c>
      <c r="J62" s="33">
        <v>3</v>
      </c>
      <c r="K62" s="33">
        <v>66</v>
      </c>
      <c r="L62" s="33">
        <v>892</v>
      </c>
      <c r="M62" s="33">
        <v>66</v>
      </c>
      <c r="N62" s="33">
        <v>0</v>
      </c>
      <c r="O62" s="33">
        <v>29</v>
      </c>
      <c r="P62" s="33">
        <v>855</v>
      </c>
      <c r="Q62" s="33">
        <v>110</v>
      </c>
      <c r="R62" s="2"/>
    </row>
    <row r="63" spans="1:18" s="1" customFormat="1" ht="11.25">
      <c r="A63" s="35">
        <v>50</v>
      </c>
      <c r="B63" s="79" t="s">
        <v>38</v>
      </c>
      <c r="C63" s="80"/>
      <c r="D63" s="34">
        <v>1</v>
      </c>
      <c r="E63" s="37">
        <v>96</v>
      </c>
      <c r="F63" s="33">
        <v>704</v>
      </c>
      <c r="G63" s="33">
        <v>84</v>
      </c>
      <c r="H63" s="33">
        <v>696</v>
      </c>
      <c r="I63" s="33">
        <v>0</v>
      </c>
      <c r="J63" s="33">
        <v>1</v>
      </c>
      <c r="K63" s="33">
        <v>42</v>
      </c>
      <c r="L63" s="33">
        <v>667</v>
      </c>
      <c r="M63" s="33">
        <v>40</v>
      </c>
      <c r="N63" s="33">
        <v>2</v>
      </c>
      <c r="O63" s="33">
        <v>43</v>
      </c>
      <c r="P63" s="33">
        <v>965</v>
      </c>
      <c r="Q63" s="33">
        <v>70</v>
      </c>
      <c r="R63" s="2"/>
    </row>
    <row r="64" spans="1:18" s="1" customFormat="1" ht="11.25">
      <c r="A64" s="35">
        <v>51</v>
      </c>
      <c r="B64" s="71" t="s">
        <v>39</v>
      </c>
      <c r="C64" s="72"/>
      <c r="D64" s="34">
        <v>1</v>
      </c>
      <c r="E64" s="37">
        <v>117</v>
      </c>
      <c r="F64" s="33">
        <v>1555</v>
      </c>
      <c r="G64" s="33">
        <v>110</v>
      </c>
      <c r="H64" s="33">
        <v>1536</v>
      </c>
      <c r="I64" s="33">
        <v>0</v>
      </c>
      <c r="J64" s="33">
        <v>0</v>
      </c>
      <c r="K64" s="33">
        <v>56</v>
      </c>
      <c r="L64" s="33">
        <v>1448</v>
      </c>
      <c r="M64" s="33">
        <v>59</v>
      </c>
      <c r="N64" s="33">
        <v>1</v>
      </c>
      <c r="O64" s="33">
        <v>57</v>
      </c>
      <c r="P64" s="33">
        <v>1177</v>
      </c>
      <c r="Q64" s="33">
        <v>116</v>
      </c>
      <c r="R64" s="2"/>
    </row>
    <row r="65" spans="1:18" s="1" customFormat="1" ht="11.25">
      <c r="A65" s="35">
        <v>52</v>
      </c>
      <c r="B65" s="73"/>
      <c r="C65" s="74"/>
      <c r="D65" s="34">
        <v>2</v>
      </c>
      <c r="E65" s="37">
        <v>80</v>
      </c>
      <c r="F65" s="33">
        <v>649</v>
      </c>
      <c r="G65" s="33">
        <v>71</v>
      </c>
      <c r="H65" s="33">
        <v>645</v>
      </c>
      <c r="I65" s="33">
        <v>0</v>
      </c>
      <c r="J65" s="33">
        <v>0</v>
      </c>
      <c r="K65" s="33">
        <v>35</v>
      </c>
      <c r="L65" s="33">
        <v>619</v>
      </c>
      <c r="M65" s="33">
        <v>38</v>
      </c>
      <c r="N65" s="33">
        <v>0</v>
      </c>
      <c r="O65" s="33">
        <v>36</v>
      </c>
      <c r="P65" s="33">
        <v>903</v>
      </c>
      <c r="Q65" s="33">
        <v>54</v>
      </c>
      <c r="R65" s="2"/>
    </row>
    <row r="66" spans="1:18" s="1" customFormat="1" ht="11.25">
      <c r="A66" s="35">
        <v>53</v>
      </c>
      <c r="B66" s="73"/>
      <c r="C66" s="74"/>
      <c r="D66" s="34">
        <v>3</v>
      </c>
      <c r="E66" s="37">
        <v>112</v>
      </c>
      <c r="F66" s="33">
        <v>736</v>
      </c>
      <c r="G66" s="33">
        <v>98</v>
      </c>
      <c r="H66" s="33">
        <v>728</v>
      </c>
      <c r="I66" s="33">
        <v>0</v>
      </c>
      <c r="J66" s="33">
        <v>0</v>
      </c>
      <c r="K66" s="33">
        <v>49</v>
      </c>
      <c r="L66" s="33">
        <v>686</v>
      </c>
      <c r="M66" s="33">
        <v>52</v>
      </c>
      <c r="N66" s="33">
        <v>0</v>
      </c>
      <c r="O66" s="33">
        <v>45</v>
      </c>
      <c r="P66" s="33">
        <v>863</v>
      </c>
      <c r="Q66" s="33">
        <v>115</v>
      </c>
      <c r="R66" s="2"/>
    </row>
    <row r="67" spans="1:18" s="1" customFormat="1" ht="11.25">
      <c r="A67" s="35">
        <v>54</v>
      </c>
      <c r="B67" s="75"/>
      <c r="C67" s="76"/>
      <c r="D67" s="34">
        <v>4</v>
      </c>
      <c r="E67" s="37">
        <v>53</v>
      </c>
      <c r="F67" s="33">
        <v>642</v>
      </c>
      <c r="G67" s="33">
        <v>51</v>
      </c>
      <c r="H67" s="33">
        <v>641</v>
      </c>
      <c r="I67" s="33">
        <v>0</v>
      </c>
      <c r="J67" s="33">
        <v>0</v>
      </c>
      <c r="K67" s="33">
        <v>31</v>
      </c>
      <c r="L67" s="33">
        <v>620</v>
      </c>
      <c r="M67" s="33">
        <v>32</v>
      </c>
      <c r="N67" s="33">
        <v>0</v>
      </c>
      <c r="O67" s="33">
        <v>23</v>
      </c>
      <c r="P67" s="33">
        <v>441</v>
      </c>
      <c r="Q67" s="33">
        <v>70</v>
      </c>
      <c r="R67" s="2"/>
    </row>
    <row r="68" spans="1:18" s="1" customFormat="1" ht="11.25">
      <c r="A68" s="35">
        <v>55</v>
      </c>
      <c r="B68" s="71" t="s">
        <v>68</v>
      </c>
      <c r="C68" s="72"/>
      <c r="D68" s="34">
        <v>1</v>
      </c>
      <c r="E68" s="37">
        <v>137</v>
      </c>
      <c r="F68" s="33">
        <v>1872</v>
      </c>
      <c r="G68" s="33">
        <v>134</v>
      </c>
      <c r="H68" s="33">
        <v>1841</v>
      </c>
      <c r="I68" s="33">
        <v>0</v>
      </c>
      <c r="J68" s="33">
        <v>2</v>
      </c>
      <c r="K68" s="33">
        <v>69</v>
      </c>
      <c r="L68" s="33">
        <v>1743</v>
      </c>
      <c r="M68" s="33">
        <v>71</v>
      </c>
      <c r="N68" s="33">
        <v>0</v>
      </c>
      <c r="O68" s="33">
        <v>62</v>
      </c>
      <c r="P68" s="33">
        <v>809</v>
      </c>
      <c r="Q68" s="33">
        <v>94</v>
      </c>
      <c r="R68" s="2"/>
    </row>
    <row r="69" spans="1:18" s="1" customFormat="1" ht="11.25">
      <c r="A69" s="35">
        <v>56</v>
      </c>
      <c r="B69" s="75"/>
      <c r="C69" s="76"/>
      <c r="D69" s="34">
        <v>2</v>
      </c>
      <c r="E69" s="37">
        <v>206</v>
      </c>
      <c r="F69" s="33">
        <v>1359</v>
      </c>
      <c r="G69" s="33">
        <v>200</v>
      </c>
      <c r="H69" s="33">
        <v>1349</v>
      </c>
      <c r="I69" s="33">
        <v>0</v>
      </c>
      <c r="J69" s="33">
        <v>7</v>
      </c>
      <c r="K69" s="33">
        <v>96</v>
      </c>
      <c r="L69" s="33">
        <v>1292</v>
      </c>
      <c r="M69" s="33">
        <v>99</v>
      </c>
      <c r="N69" s="33">
        <v>0</v>
      </c>
      <c r="O69" s="33">
        <v>109</v>
      </c>
      <c r="P69" s="33">
        <v>693</v>
      </c>
      <c r="Q69" s="33">
        <v>138</v>
      </c>
      <c r="R69" s="2"/>
    </row>
    <row r="70" spans="1:18" s="1" customFormat="1" ht="11.25">
      <c r="A70" s="35">
        <v>57</v>
      </c>
      <c r="B70" s="79" t="s">
        <v>41</v>
      </c>
      <c r="C70" s="80"/>
      <c r="D70" s="34">
        <v>1</v>
      </c>
      <c r="E70" s="37">
        <v>105</v>
      </c>
      <c r="F70" s="33">
        <v>1991</v>
      </c>
      <c r="G70" s="33">
        <v>100</v>
      </c>
      <c r="H70" s="33">
        <v>1947</v>
      </c>
      <c r="I70" s="33">
        <v>0</v>
      </c>
      <c r="J70" s="33">
        <v>6</v>
      </c>
      <c r="K70" s="33">
        <v>65</v>
      </c>
      <c r="L70" s="33">
        <v>1795</v>
      </c>
      <c r="M70" s="33">
        <v>65</v>
      </c>
      <c r="N70" s="33">
        <v>0</v>
      </c>
      <c r="O70" s="33">
        <v>36</v>
      </c>
      <c r="P70" s="33">
        <v>714</v>
      </c>
      <c r="Q70" s="33">
        <v>165</v>
      </c>
      <c r="R70" s="2"/>
    </row>
    <row r="71" spans="1:18" s="1" customFormat="1" ht="11.25">
      <c r="A71" s="35">
        <v>58</v>
      </c>
      <c r="B71" s="79" t="s">
        <v>42</v>
      </c>
      <c r="C71" s="80"/>
      <c r="D71" s="34">
        <v>1</v>
      </c>
      <c r="E71" s="37">
        <v>104</v>
      </c>
      <c r="F71" s="33">
        <v>645</v>
      </c>
      <c r="G71" s="33">
        <v>98</v>
      </c>
      <c r="H71" s="33">
        <v>643</v>
      </c>
      <c r="I71" s="33">
        <v>0</v>
      </c>
      <c r="J71" s="33">
        <v>0</v>
      </c>
      <c r="K71" s="33">
        <v>42</v>
      </c>
      <c r="L71" s="33">
        <v>594</v>
      </c>
      <c r="M71" s="33">
        <v>42</v>
      </c>
      <c r="N71" s="33">
        <v>0</v>
      </c>
      <c r="O71" s="33">
        <v>58</v>
      </c>
      <c r="P71" s="33">
        <v>521</v>
      </c>
      <c r="Q71" s="33">
        <v>125</v>
      </c>
      <c r="R71" s="2"/>
    </row>
    <row r="72" spans="1:18" s="1" customFormat="1" ht="11.25">
      <c r="A72" s="35">
        <v>59</v>
      </c>
      <c r="B72" s="79" t="s">
        <v>43</v>
      </c>
      <c r="C72" s="80"/>
      <c r="D72" s="34">
        <v>1</v>
      </c>
      <c r="E72" s="37">
        <v>148</v>
      </c>
      <c r="F72" s="33">
        <v>912</v>
      </c>
      <c r="G72" s="33">
        <v>131</v>
      </c>
      <c r="H72" s="33">
        <v>881</v>
      </c>
      <c r="I72" s="33">
        <v>0</v>
      </c>
      <c r="J72" s="33">
        <v>27</v>
      </c>
      <c r="K72" s="33">
        <v>71</v>
      </c>
      <c r="L72" s="33">
        <v>586</v>
      </c>
      <c r="M72" s="33">
        <v>71</v>
      </c>
      <c r="N72" s="33">
        <v>0</v>
      </c>
      <c r="O72" s="33">
        <v>62</v>
      </c>
      <c r="P72" s="33">
        <v>659</v>
      </c>
      <c r="Q72" s="33">
        <v>87</v>
      </c>
      <c r="R72" s="2"/>
    </row>
    <row r="73" spans="1:18" s="1" customFormat="1" ht="11.25">
      <c r="A73" s="33">
        <v>60</v>
      </c>
      <c r="B73" s="79" t="s">
        <v>44</v>
      </c>
      <c r="C73" s="80"/>
      <c r="D73" s="34">
        <v>1</v>
      </c>
      <c r="E73" s="37">
        <v>190</v>
      </c>
      <c r="F73" s="33">
        <v>1925</v>
      </c>
      <c r="G73" s="33">
        <v>186</v>
      </c>
      <c r="H73" s="33">
        <v>1894</v>
      </c>
      <c r="I73" s="33">
        <v>0</v>
      </c>
      <c r="J73" s="33">
        <v>0</v>
      </c>
      <c r="K73" s="33">
        <v>132</v>
      </c>
      <c r="L73" s="33">
        <v>1833</v>
      </c>
      <c r="M73" s="33">
        <v>139</v>
      </c>
      <c r="N73" s="33">
        <v>2</v>
      </c>
      <c r="O73" s="33">
        <v>53</v>
      </c>
      <c r="P73" s="33">
        <v>1140</v>
      </c>
      <c r="Q73" s="33">
        <v>144</v>
      </c>
      <c r="R73" s="2"/>
    </row>
    <row r="74" spans="1:18" s="1" customFormat="1" ht="11.25">
      <c r="A74" s="35">
        <v>61</v>
      </c>
      <c r="B74" s="79" t="s">
        <v>45</v>
      </c>
      <c r="C74" s="80"/>
      <c r="D74" s="34">
        <v>1</v>
      </c>
      <c r="E74" s="37">
        <v>126</v>
      </c>
      <c r="F74" s="33">
        <v>749</v>
      </c>
      <c r="G74" s="33">
        <v>121</v>
      </c>
      <c r="H74" s="33">
        <v>744</v>
      </c>
      <c r="I74" s="33">
        <v>0</v>
      </c>
      <c r="J74" s="33">
        <v>1</v>
      </c>
      <c r="K74" s="33">
        <v>83</v>
      </c>
      <c r="L74" s="33">
        <v>704</v>
      </c>
      <c r="M74" s="33">
        <v>84</v>
      </c>
      <c r="N74" s="33">
        <v>0</v>
      </c>
      <c r="O74" s="33">
        <v>39</v>
      </c>
      <c r="P74" s="33">
        <v>669</v>
      </c>
      <c r="Q74" s="33">
        <v>217</v>
      </c>
      <c r="R74" s="2"/>
    </row>
    <row r="75" spans="1:18" s="1" customFormat="1" ht="11.25">
      <c r="A75" s="33">
        <v>62</v>
      </c>
      <c r="B75" s="79" t="s">
        <v>46</v>
      </c>
      <c r="C75" s="80"/>
      <c r="D75" s="36">
        <v>1</v>
      </c>
      <c r="E75" s="37">
        <v>113</v>
      </c>
      <c r="F75" s="33">
        <v>844</v>
      </c>
      <c r="G75" s="33">
        <v>108</v>
      </c>
      <c r="H75" s="33">
        <v>842</v>
      </c>
      <c r="I75" s="33">
        <v>1</v>
      </c>
      <c r="J75" s="33">
        <v>2</v>
      </c>
      <c r="K75" s="33">
        <v>48</v>
      </c>
      <c r="L75" s="33">
        <v>812</v>
      </c>
      <c r="M75" s="33">
        <v>46</v>
      </c>
      <c r="N75" s="33">
        <v>3</v>
      </c>
      <c r="O75" s="33">
        <v>68</v>
      </c>
      <c r="P75" s="33">
        <v>954</v>
      </c>
      <c r="Q75" s="33">
        <v>201</v>
      </c>
      <c r="R75" s="2"/>
    </row>
    <row r="76" spans="1:18" s="1" customFormat="1" ht="11.25">
      <c r="A76" s="35">
        <v>63</v>
      </c>
      <c r="B76" s="79" t="s">
        <v>69</v>
      </c>
      <c r="C76" s="87"/>
      <c r="D76" s="36">
        <v>1</v>
      </c>
      <c r="E76" s="37">
        <v>167</v>
      </c>
      <c r="F76" s="33">
        <v>2026</v>
      </c>
      <c r="G76" s="33">
        <v>147</v>
      </c>
      <c r="H76" s="33">
        <v>1997</v>
      </c>
      <c r="I76" s="33">
        <v>8</v>
      </c>
      <c r="J76" s="33">
        <v>25</v>
      </c>
      <c r="K76" s="33">
        <v>90</v>
      </c>
      <c r="L76" s="33">
        <v>1934</v>
      </c>
      <c r="M76" s="33">
        <v>92</v>
      </c>
      <c r="N76" s="33">
        <v>3</v>
      </c>
      <c r="O76" s="33">
        <v>56</v>
      </c>
      <c r="P76" s="33">
        <v>1149</v>
      </c>
      <c r="Q76" s="33">
        <v>204</v>
      </c>
      <c r="R76" s="2"/>
    </row>
    <row r="77" spans="1:18" s="1" customFormat="1" ht="11.25">
      <c r="A77" s="35">
        <v>64</v>
      </c>
      <c r="B77" s="81" t="s">
        <v>47</v>
      </c>
      <c r="C77" s="82"/>
      <c r="D77" s="34">
        <v>1</v>
      </c>
      <c r="E77" s="37">
        <v>86</v>
      </c>
      <c r="F77" s="33">
        <v>1730</v>
      </c>
      <c r="G77" s="33">
        <v>84</v>
      </c>
      <c r="H77" s="33">
        <v>1674</v>
      </c>
      <c r="I77" s="33">
        <v>0</v>
      </c>
      <c r="J77" s="33">
        <v>1</v>
      </c>
      <c r="K77" s="33">
        <v>39</v>
      </c>
      <c r="L77" s="33">
        <v>1482</v>
      </c>
      <c r="M77" s="33">
        <v>39</v>
      </c>
      <c r="N77" s="33">
        <v>0</v>
      </c>
      <c r="O77" s="33">
        <v>48</v>
      </c>
      <c r="P77" s="33">
        <v>1086</v>
      </c>
      <c r="Q77" s="33">
        <v>190</v>
      </c>
      <c r="R77" s="2"/>
    </row>
    <row r="78" spans="1:18" s="1" customFormat="1" ht="11.25">
      <c r="A78" s="35">
        <v>65</v>
      </c>
      <c r="B78" s="83"/>
      <c r="C78" s="84"/>
      <c r="D78" s="34">
        <v>2</v>
      </c>
      <c r="E78" s="37">
        <v>91</v>
      </c>
      <c r="F78" s="33">
        <v>1468</v>
      </c>
      <c r="G78" s="33">
        <v>89</v>
      </c>
      <c r="H78" s="33">
        <v>1443</v>
      </c>
      <c r="I78" s="33">
        <v>0</v>
      </c>
      <c r="J78" s="33">
        <v>1</v>
      </c>
      <c r="K78" s="33">
        <v>39</v>
      </c>
      <c r="L78" s="33">
        <v>1313</v>
      </c>
      <c r="M78" s="33">
        <v>40</v>
      </c>
      <c r="N78" s="33">
        <v>0</v>
      </c>
      <c r="O78" s="33">
        <v>50</v>
      </c>
      <c r="P78" s="33">
        <v>950</v>
      </c>
      <c r="Q78" s="33">
        <v>227</v>
      </c>
      <c r="R78" s="2"/>
    </row>
    <row r="79" spans="1:18" s="1" customFormat="1" ht="11.25">
      <c r="A79" s="35">
        <v>66</v>
      </c>
      <c r="B79" s="85"/>
      <c r="C79" s="86"/>
      <c r="D79" s="65">
        <v>3</v>
      </c>
      <c r="E79" s="37">
        <v>118</v>
      </c>
      <c r="F79" s="33">
        <v>1794</v>
      </c>
      <c r="G79" s="33">
        <v>109</v>
      </c>
      <c r="H79" s="33">
        <v>1748</v>
      </c>
      <c r="I79" s="33">
        <v>0</v>
      </c>
      <c r="J79" s="33">
        <v>0</v>
      </c>
      <c r="K79" s="33">
        <v>57</v>
      </c>
      <c r="L79" s="33">
        <v>1603</v>
      </c>
      <c r="M79" s="33">
        <v>57</v>
      </c>
      <c r="N79" s="33">
        <v>1</v>
      </c>
      <c r="O79" s="33">
        <v>46</v>
      </c>
      <c r="P79" s="33">
        <v>665</v>
      </c>
      <c r="Q79" s="33">
        <v>166</v>
      </c>
      <c r="R79" s="2"/>
    </row>
    <row r="80" spans="1:18" s="1" customFormat="1" ht="11.25">
      <c r="A80" s="33">
        <v>67</v>
      </c>
      <c r="B80" s="79" t="s">
        <v>48</v>
      </c>
      <c r="C80" s="80"/>
      <c r="D80" s="34">
        <v>1</v>
      </c>
      <c r="E80" s="38">
        <v>142</v>
      </c>
      <c r="F80" s="25">
        <v>2974</v>
      </c>
      <c r="G80" s="25">
        <v>118</v>
      </c>
      <c r="H80" s="25">
        <v>2926</v>
      </c>
      <c r="I80" s="25">
        <v>0</v>
      </c>
      <c r="J80" s="25">
        <v>0</v>
      </c>
      <c r="K80" s="25">
        <v>65</v>
      </c>
      <c r="L80" s="25">
        <v>2802</v>
      </c>
      <c r="M80" s="25">
        <v>68</v>
      </c>
      <c r="N80" s="25">
        <v>0</v>
      </c>
      <c r="O80" s="25">
        <v>47</v>
      </c>
      <c r="P80" s="33">
        <v>783</v>
      </c>
      <c r="Q80" s="33">
        <v>203</v>
      </c>
      <c r="R80" s="2"/>
    </row>
    <row r="81" spans="1:18" s="1" customFormat="1" ht="11.25">
      <c r="A81" s="33">
        <v>68</v>
      </c>
      <c r="B81" s="81" t="s">
        <v>49</v>
      </c>
      <c r="C81" s="82"/>
      <c r="D81" s="36">
        <v>1</v>
      </c>
      <c r="E81" s="37">
        <v>243</v>
      </c>
      <c r="F81" s="33">
        <v>1768</v>
      </c>
      <c r="G81" s="33">
        <v>209</v>
      </c>
      <c r="H81" s="33">
        <v>1700</v>
      </c>
      <c r="I81" s="33">
        <v>0</v>
      </c>
      <c r="J81" s="33">
        <v>26</v>
      </c>
      <c r="K81" s="33">
        <v>109</v>
      </c>
      <c r="L81" s="33">
        <v>1582</v>
      </c>
      <c r="M81" s="33">
        <v>108</v>
      </c>
      <c r="N81" s="33">
        <v>1</v>
      </c>
      <c r="O81" s="33">
        <v>84</v>
      </c>
      <c r="P81" s="33">
        <v>888</v>
      </c>
      <c r="Q81" s="33">
        <v>390</v>
      </c>
      <c r="R81" s="2"/>
    </row>
    <row r="82" spans="1:18" s="1" customFormat="1" ht="11.25">
      <c r="A82" s="33">
        <v>69</v>
      </c>
      <c r="B82" s="83"/>
      <c r="C82" s="84"/>
      <c r="D82" s="36">
        <v>2</v>
      </c>
      <c r="E82" s="37">
        <v>253</v>
      </c>
      <c r="F82" s="33">
        <v>1782</v>
      </c>
      <c r="G82" s="33">
        <v>236</v>
      </c>
      <c r="H82" s="33">
        <v>1739</v>
      </c>
      <c r="I82" s="33">
        <v>0</v>
      </c>
      <c r="J82" s="33">
        <v>9</v>
      </c>
      <c r="K82" s="33">
        <v>112</v>
      </c>
      <c r="L82" s="33">
        <v>1617</v>
      </c>
      <c r="M82" s="33">
        <v>115</v>
      </c>
      <c r="N82" s="33">
        <v>4</v>
      </c>
      <c r="O82" s="33">
        <v>92</v>
      </c>
      <c r="P82" s="33">
        <v>1257</v>
      </c>
      <c r="Q82" s="33">
        <v>414</v>
      </c>
      <c r="R82" s="2"/>
    </row>
    <row r="83" spans="1:18" s="1" customFormat="1" ht="11.25">
      <c r="A83" s="33">
        <v>70</v>
      </c>
      <c r="B83" s="83"/>
      <c r="C83" s="84"/>
      <c r="D83" s="36">
        <v>3</v>
      </c>
      <c r="E83" s="37">
        <v>250</v>
      </c>
      <c r="F83" s="33">
        <v>2017</v>
      </c>
      <c r="G83" s="33">
        <v>218</v>
      </c>
      <c r="H83" s="33">
        <v>1988</v>
      </c>
      <c r="I83" s="33">
        <v>0</v>
      </c>
      <c r="J83" s="33">
        <v>8</v>
      </c>
      <c r="K83" s="33">
        <v>104</v>
      </c>
      <c r="L83" s="33">
        <v>1836</v>
      </c>
      <c r="M83" s="33">
        <v>107</v>
      </c>
      <c r="N83" s="33">
        <v>1</v>
      </c>
      <c r="O83" s="33">
        <v>103</v>
      </c>
      <c r="P83" s="33">
        <v>801</v>
      </c>
      <c r="Q83" s="33">
        <v>487</v>
      </c>
      <c r="R83" s="2"/>
    </row>
    <row r="84" spans="1:18" s="1" customFormat="1" ht="11.25">
      <c r="A84" s="33">
        <v>71</v>
      </c>
      <c r="B84" s="83"/>
      <c r="C84" s="84"/>
      <c r="D84" s="36">
        <v>4</v>
      </c>
      <c r="E84" s="37">
        <v>171</v>
      </c>
      <c r="F84" s="33">
        <v>1536</v>
      </c>
      <c r="G84" s="33">
        <v>157</v>
      </c>
      <c r="H84" s="33">
        <v>1528</v>
      </c>
      <c r="I84" s="33">
        <v>0</v>
      </c>
      <c r="J84" s="33">
        <v>5</v>
      </c>
      <c r="K84" s="33">
        <v>77</v>
      </c>
      <c r="L84" s="33">
        <v>1368</v>
      </c>
      <c r="M84" s="33">
        <v>76</v>
      </c>
      <c r="N84" s="33">
        <v>2</v>
      </c>
      <c r="O84" s="33">
        <v>83</v>
      </c>
      <c r="P84" s="33">
        <v>678</v>
      </c>
      <c r="Q84" s="33">
        <v>299</v>
      </c>
      <c r="R84" s="2"/>
    </row>
    <row r="85" spans="1:18" s="1" customFormat="1" ht="11.25">
      <c r="A85" s="33">
        <v>72</v>
      </c>
      <c r="B85" s="85"/>
      <c r="C85" s="86"/>
      <c r="D85" s="36">
        <v>5</v>
      </c>
      <c r="E85" s="37">
        <v>191</v>
      </c>
      <c r="F85" s="33">
        <v>2136</v>
      </c>
      <c r="G85" s="33">
        <v>168</v>
      </c>
      <c r="H85" s="33">
        <v>2072</v>
      </c>
      <c r="I85" s="33">
        <v>0</v>
      </c>
      <c r="J85" s="33">
        <v>3</v>
      </c>
      <c r="K85" s="33">
        <v>102</v>
      </c>
      <c r="L85" s="33">
        <v>1980</v>
      </c>
      <c r="M85" s="33">
        <v>103</v>
      </c>
      <c r="N85" s="33">
        <v>2</v>
      </c>
      <c r="O85" s="33">
        <v>63</v>
      </c>
      <c r="P85" s="33">
        <v>706</v>
      </c>
      <c r="Q85" s="33">
        <v>271</v>
      </c>
      <c r="R85" s="2"/>
    </row>
    <row r="86" spans="1:18" s="1" customFormat="1" ht="11.25">
      <c r="A86" s="35">
        <v>73</v>
      </c>
      <c r="B86" s="79" t="s">
        <v>50</v>
      </c>
      <c r="C86" s="80"/>
      <c r="D86" s="36">
        <v>1</v>
      </c>
      <c r="E86" s="37">
        <v>164</v>
      </c>
      <c r="F86" s="33">
        <v>2161</v>
      </c>
      <c r="G86" s="33">
        <v>152</v>
      </c>
      <c r="H86" s="33">
        <v>2070</v>
      </c>
      <c r="I86" s="33">
        <v>0</v>
      </c>
      <c r="J86" s="33">
        <v>10</v>
      </c>
      <c r="K86" s="33">
        <v>117</v>
      </c>
      <c r="L86" s="33">
        <v>1948</v>
      </c>
      <c r="M86" s="33">
        <v>120</v>
      </c>
      <c r="N86" s="33">
        <v>2</v>
      </c>
      <c r="O86" s="33">
        <v>42</v>
      </c>
      <c r="P86" s="33">
        <v>776</v>
      </c>
      <c r="Q86" s="33">
        <v>270</v>
      </c>
      <c r="R86" s="2"/>
    </row>
    <row r="87" spans="1:18" s="1" customFormat="1" ht="11.25">
      <c r="A87" s="35">
        <v>74</v>
      </c>
      <c r="B87" s="79" t="s">
        <v>51</v>
      </c>
      <c r="C87" s="80"/>
      <c r="D87" s="65">
        <v>1</v>
      </c>
      <c r="E87" s="37">
        <v>135</v>
      </c>
      <c r="F87" s="33">
        <v>450</v>
      </c>
      <c r="G87" s="33">
        <v>131</v>
      </c>
      <c r="H87" s="33">
        <v>442</v>
      </c>
      <c r="I87" s="33">
        <v>0</v>
      </c>
      <c r="J87" s="33">
        <v>1</v>
      </c>
      <c r="K87" s="33">
        <v>55</v>
      </c>
      <c r="L87" s="33">
        <v>396</v>
      </c>
      <c r="M87" s="33">
        <v>59</v>
      </c>
      <c r="N87" s="33">
        <v>1</v>
      </c>
      <c r="O87" s="33">
        <v>73</v>
      </c>
      <c r="P87" s="33">
        <v>965</v>
      </c>
      <c r="Q87" s="33">
        <v>215</v>
      </c>
      <c r="R87" s="2"/>
    </row>
    <row r="88" spans="1:18" s="1" customFormat="1" ht="11.25">
      <c r="A88" s="35">
        <v>75</v>
      </c>
      <c r="B88" s="79" t="s">
        <v>52</v>
      </c>
      <c r="C88" s="80"/>
      <c r="D88" s="34">
        <v>1</v>
      </c>
      <c r="E88" s="37">
        <v>152</v>
      </c>
      <c r="F88" s="33">
        <v>846</v>
      </c>
      <c r="G88" s="33">
        <v>146</v>
      </c>
      <c r="H88" s="33">
        <v>835</v>
      </c>
      <c r="I88" s="33">
        <v>0</v>
      </c>
      <c r="J88" s="33">
        <v>12</v>
      </c>
      <c r="K88" s="33">
        <v>73</v>
      </c>
      <c r="L88" s="33">
        <v>597</v>
      </c>
      <c r="M88" s="33">
        <v>79</v>
      </c>
      <c r="N88" s="33">
        <v>1</v>
      </c>
      <c r="O88" s="33">
        <v>80</v>
      </c>
      <c r="P88" s="33">
        <v>745</v>
      </c>
      <c r="Q88" s="33">
        <v>115</v>
      </c>
      <c r="R88" s="2"/>
    </row>
    <row r="89" spans="1:18" s="1" customFormat="1" ht="11.25">
      <c r="A89" s="35">
        <v>76</v>
      </c>
      <c r="B89" s="81" t="s">
        <v>53</v>
      </c>
      <c r="C89" s="82"/>
      <c r="D89" s="34">
        <v>1</v>
      </c>
      <c r="E89" s="37">
        <v>196</v>
      </c>
      <c r="F89" s="33">
        <v>869</v>
      </c>
      <c r="G89" s="33">
        <v>196</v>
      </c>
      <c r="H89" s="33">
        <v>851</v>
      </c>
      <c r="I89" s="33">
        <v>0</v>
      </c>
      <c r="J89" s="33">
        <v>11</v>
      </c>
      <c r="K89" s="33">
        <v>67</v>
      </c>
      <c r="L89" s="33">
        <v>796</v>
      </c>
      <c r="M89" s="33">
        <v>68</v>
      </c>
      <c r="N89" s="33">
        <v>2</v>
      </c>
      <c r="O89" s="33">
        <v>133</v>
      </c>
      <c r="P89" s="33">
        <v>1309</v>
      </c>
      <c r="Q89" s="33">
        <v>191</v>
      </c>
      <c r="R89" s="2"/>
    </row>
    <row r="90" spans="1:18" s="1" customFormat="1" ht="11.25">
      <c r="A90" s="35">
        <v>77</v>
      </c>
      <c r="B90" s="85"/>
      <c r="C90" s="86"/>
      <c r="D90" s="34">
        <v>2</v>
      </c>
      <c r="E90" s="37">
        <v>132</v>
      </c>
      <c r="F90" s="33">
        <v>1196</v>
      </c>
      <c r="G90" s="33">
        <v>128</v>
      </c>
      <c r="H90" s="33">
        <v>1186</v>
      </c>
      <c r="I90" s="33">
        <v>0</v>
      </c>
      <c r="J90" s="33">
        <v>9</v>
      </c>
      <c r="K90" s="33">
        <v>50</v>
      </c>
      <c r="L90" s="33">
        <v>1151</v>
      </c>
      <c r="M90" s="33">
        <v>54</v>
      </c>
      <c r="N90" s="33">
        <v>0</v>
      </c>
      <c r="O90" s="33">
        <v>79</v>
      </c>
      <c r="P90" s="33">
        <v>1088</v>
      </c>
      <c r="Q90" s="33">
        <v>127</v>
      </c>
      <c r="R90" s="2"/>
    </row>
    <row r="91" spans="1:18" s="1" customFormat="1" ht="11.25">
      <c r="A91" s="35">
        <v>78</v>
      </c>
      <c r="B91" s="79" t="s">
        <v>54</v>
      </c>
      <c r="C91" s="80"/>
      <c r="D91" s="34">
        <v>1</v>
      </c>
      <c r="E91" s="37">
        <v>155</v>
      </c>
      <c r="F91" s="33">
        <v>1770</v>
      </c>
      <c r="G91" s="33">
        <v>141</v>
      </c>
      <c r="H91" s="33">
        <v>1760</v>
      </c>
      <c r="I91" s="33">
        <v>0</v>
      </c>
      <c r="J91" s="33">
        <v>3</v>
      </c>
      <c r="K91" s="33">
        <v>90</v>
      </c>
      <c r="L91" s="33">
        <v>1704</v>
      </c>
      <c r="M91" s="33">
        <v>92</v>
      </c>
      <c r="N91" s="33">
        <v>0</v>
      </c>
      <c r="O91" s="33">
        <v>55</v>
      </c>
      <c r="P91" s="33">
        <v>736</v>
      </c>
      <c r="Q91" s="33">
        <v>153</v>
      </c>
      <c r="R91" s="2"/>
    </row>
    <row r="92" spans="1:18" s="1" customFormat="1" ht="11.25">
      <c r="A92" s="35">
        <v>79</v>
      </c>
      <c r="B92" s="79" t="s">
        <v>55</v>
      </c>
      <c r="C92" s="80"/>
      <c r="D92" s="34">
        <v>1</v>
      </c>
      <c r="E92" s="37">
        <v>117</v>
      </c>
      <c r="F92" s="33">
        <v>752</v>
      </c>
      <c r="G92" s="33">
        <v>111</v>
      </c>
      <c r="H92" s="33">
        <v>741</v>
      </c>
      <c r="I92" s="33">
        <v>0</v>
      </c>
      <c r="J92" s="33">
        <v>2</v>
      </c>
      <c r="K92" s="33">
        <v>59</v>
      </c>
      <c r="L92" s="33">
        <v>693</v>
      </c>
      <c r="M92" s="33">
        <v>60</v>
      </c>
      <c r="N92" s="33">
        <v>0</v>
      </c>
      <c r="O92" s="33">
        <v>51</v>
      </c>
      <c r="P92" s="33">
        <v>546</v>
      </c>
      <c r="Q92" s="33">
        <v>204</v>
      </c>
      <c r="R92" s="2"/>
    </row>
    <row r="93" spans="1:18" s="1" customFormat="1" ht="11.25">
      <c r="A93" s="33">
        <v>80</v>
      </c>
      <c r="B93" s="79" t="s">
        <v>56</v>
      </c>
      <c r="C93" s="80"/>
      <c r="D93" s="36">
        <v>1</v>
      </c>
      <c r="E93" s="37">
        <v>176</v>
      </c>
      <c r="F93" s="33">
        <v>905</v>
      </c>
      <c r="G93" s="33">
        <v>170</v>
      </c>
      <c r="H93" s="33">
        <v>876</v>
      </c>
      <c r="I93" s="33">
        <v>0</v>
      </c>
      <c r="J93" s="33">
        <v>24</v>
      </c>
      <c r="K93" s="33">
        <v>108</v>
      </c>
      <c r="L93" s="33">
        <v>795</v>
      </c>
      <c r="M93" s="33">
        <v>114</v>
      </c>
      <c r="N93" s="33">
        <v>0</v>
      </c>
      <c r="O93" s="33">
        <v>60</v>
      </c>
      <c r="P93" s="33">
        <v>1528</v>
      </c>
      <c r="Q93" s="33">
        <v>106</v>
      </c>
      <c r="R93" s="2"/>
    </row>
    <row r="94" spans="1:18" s="1" customFormat="1" ht="11.25">
      <c r="A94" s="33">
        <v>81</v>
      </c>
      <c r="B94" s="79" t="s">
        <v>57</v>
      </c>
      <c r="C94" s="80"/>
      <c r="D94" s="34">
        <v>1</v>
      </c>
      <c r="E94" s="37">
        <v>148</v>
      </c>
      <c r="F94" s="33">
        <v>991</v>
      </c>
      <c r="G94" s="33">
        <v>139</v>
      </c>
      <c r="H94" s="33">
        <v>982</v>
      </c>
      <c r="I94" s="33">
        <v>14</v>
      </c>
      <c r="J94" s="33">
        <v>12</v>
      </c>
      <c r="K94" s="33">
        <v>71</v>
      </c>
      <c r="L94" s="33">
        <v>938</v>
      </c>
      <c r="M94" s="33">
        <v>71</v>
      </c>
      <c r="N94" s="33">
        <v>6</v>
      </c>
      <c r="O94" s="33">
        <v>72</v>
      </c>
      <c r="P94" s="33">
        <v>465</v>
      </c>
      <c r="Q94" s="33">
        <v>249</v>
      </c>
      <c r="R94" s="2"/>
    </row>
    <row r="95" spans="1:18" s="1" customFormat="1" ht="11.25">
      <c r="A95" s="35"/>
      <c r="B95" s="17" t="s">
        <v>83</v>
      </c>
      <c r="C95" s="10"/>
      <c r="D95" s="7"/>
      <c r="E95" s="6">
        <f>SUM(E39:E94)</f>
        <v>9252</v>
      </c>
      <c r="F95" s="7">
        <f>SUM(F39:F94)</f>
        <v>123351</v>
      </c>
      <c r="G95" s="7">
        <f aca="true" t="shared" si="1" ref="G95:Q95">SUM(G39:G94)</f>
        <v>8515</v>
      </c>
      <c r="H95" s="7">
        <f t="shared" si="1"/>
        <v>121052</v>
      </c>
      <c r="I95" s="7">
        <f t="shared" si="1"/>
        <v>29</v>
      </c>
      <c r="J95" s="7">
        <f t="shared" si="1"/>
        <v>530</v>
      </c>
      <c r="K95" s="7">
        <f t="shared" si="1"/>
        <v>4515</v>
      </c>
      <c r="L95" s="7">
        <f t="shared" si="1"/>
        <v>113645</v>
      </c>
      <c r="M95" s="7">
        <f t="shared" si="1"/>
        <v>4610</v>
      </c>
      <c r="N95" s="7">
        <f>SUM(N39:N94)</f>
        <v>63</v>
      </c>
      <c r="O95" s="7">
        <f t="shared" si="1"/>
        <v>3886</v>
      </c>
      <c r="P95" s="7">
        <f t="shared" si="1"/>
        <v>58797</v>
      </c>
      <c r="Q95" s="7">
        <f t="shared" si="1"/>
        <v>12365</v>
      </c>
      <c r="R95" s="2"/>
    </row>
    <row r="96" spans="1:18" s="1" customFormat="1" ht="11.25">
      <c r="A96" s="2"/>
      <c r="B96" s="16"/>
      <c r="C96" s="2"/>
      <c r="D96" s="2"/>
      <c r="R96" s="2"/>
    </row>
    <row r="97" spans="1:18" s="1" customFormat="1" ht="11.25">
      <c r="A97" s="2" t="s">
        <v>93</v>
      </c>
      <c r="B97" s="2"/>
      <c r="C97" s="2"/>
      <c r="D97" s="2"/>
      <c r="R97" s="2"/>
    </row>
    <row r="98" s="1" customFormat="1" ht="11.25">
      <c r="R98" s="2"/>
    </row>
    <row r="99" s="1" customFormat="1" ht="11.25">
      <c r="R99" s="2"/>
    </row>
    <row r="100" s="1" customFormat="1" ht="11.25">
      <c r="R100" s="2"/>
    </row>
    <row r="101" s="1" customFormat="1" ht="11.25">
      <c r="R101" s="2"/>
    </row>
    <row r="102" s="1" customFormat="1" ht="11.25">
      <c r="R102" s="2"/>
    </row>
    <row r="103" s="1" customFormat="1" ht="11.25">
      <c r="R103" s="2"/>
    </row>
  </sheetData>
  <sheetProtection/>
  <mergeCells count="55">
    <mergeCell ref="A2:Q2"/>
    <mergeCell ref="D51:D54"/>
    <mergeCell ref="E4:F4"/>
    <mergeCell ref="I4:J4"/>
    <mergeCell ref="K4:L4"/>
    <mergeCell ref="D3:D6"/>
    <mergeCell ref="E3:F3"/>
    <mergeCell ref="G3:H3"/>
    <mergeCell ref="I3:J3"/>
    <mergeCell ref="K3:L3"/>
    <mergeCell ref="E51:F51"/>
    <mergeCell ref="E52:F52"/>
    <mergeCell ref="G52:H52"/>
    <mergeCell ref="I51:J51"/>
    <mergeCell ref="I52:J52"/>
    <mergeCell ref="G4:H4"/>
    <mergeCell ref="K51:L51"/>
    <mergeCell ref="K52:L52"/>
    <mergeCell ref="G51:H51"/>
    <mergeCell ref="B86:C86"/>
    <mergeCell ref="B87:C87"/>
    <mergeCell ref="B88:C88"/>
    <mergeCell ref="B89:C90"/>
    <mergeCell ref="B91:C91"/>
    <mergeCell ref="B92:C92"/>
    <mergeCell ref="B93:C93"/>
    <mergeCell ref="B94:C94"/>
    <mergeCell ref="B72:C72"/>
    <mergeCell ref="B73:C73"/>
    <mergeCell ref="B74:C74"/>
    <mergeCell ref="B75:C75"/>
    <mergeCell ref="B76:C76"/>
    <mergeCell ref="B77:C79"/>
    <mergeCell ref="B80:C80"/>
    <mergeCell ref="B81:C85"/>
    <mergeCell ref="B68:C69"/>
    <mergeCell ref="B70:C70"/>
    <mergeCell ref="B71:C71"/>
    <mergeCell ref="B56:C60"/>
    <mergeCell ref="B61:C61"/>
    <mergeCell ref="B62:C62"/>
    <mergeCell ref="B63:C63"/>
    <mergeCell ref="B33:C38"/>
    <mergeCell ref="B40:C40"/>
    <mergeCell ref="B41:C42"/>
    <mergeCell ref="B64:C67"/>
    <mergeCell ref="B43:C43"/>
    <mergeCell ref="B44:C48"/>
    <mergeCell ref="B51:C54"/>
    <mergeCell ref="B55:C55"/>
    <mergeCell ref="B26:C32"/>
    <mergeCell ref="B3:C6"/>
    <mergeCell ref="B7:C12"/>
    <mergeCell ref="B13:C18"/>
    <mergeCell ref="B19:C25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83" r:id="rId1"/>
  <rowBreaks count="1" manualBreakCount="1">
    <brk id="50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103"/>
  <sheetViews>
    <sheetView tabSelected="1" zoomScale="115" zoomScaleNormal="115" zoomScalePageLayoutView="0" workbookViewId="0" topLeftCell="A1">
      <selection activeCell="N96" sqref="N96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3" customWidth="1"/>
  </cols>
  <sheetData>
    <row r="1" spans="1:14" ht="25.5" customHeight="1">
      <c r="A1" s="70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/>
      <c r="B2" s="99"/>
      <c r="C2" s="99"/>
      <c r="E2" s="99" t="s">
        <v>95</v>
      </c>
      <c r="F2" s="99"/>
      <c r="G2" s="99"/>
      <c r="H2" s="99"/>
      <c r="I2" s="99"/>
      <c r="J2" s="99"/>
      <c r="K2" s="99"/>
      <c r="L2" s="99"/>
      <c r="M2" s="99"/>
      <c r="N2" s="99"/>
    </row>
    <row r="3" spans="1:55" ht="25.5" customHeight="1">
      <c r="A3" s="22" t="s">
        <v>0</v>
      </c>
      <c r="B3" s="71" t="s">
        <v>25</v>
      </c>
      <c r="C3" s="72"/>
      <c r="D3" s="102" t="s">
        <v>67</v>
      </c>
      <c r="E3" s="81" t="s">
        <v>70</v>
      </c>
      <c r="F3" s="100"/>
      <c r="G3" s="100"/>
      <c r="H3" s="82"/>
      <c r="I3" s="24" t="s">
        <v>16</v>
      </c>
      <c r="J3" s="39" t="s">
        <v>18</v>
      </c>
      <c r="K3" s="40" t="s">
        <v>18</v>
      </c>
      <c r="L3" s="24" t="s">
        <v>22</v>
      </c>
      <c r="M3" s="24" t="s">
        <v>22</v>
      </c>
      <c r="N3" s="22" t="s">
        <v>18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41" t="s">
        <v>2</v>
      </c>
      <c r="B4" s="73"/>
      <c r="C4" s="74"/>
      <c r="D4" s="103"/>
      <c r="E4" s="85"/>
      <c r="F4" s="101"/>
      <c r="G4" s="101"/>
      <c r="H4" s="86"/>
      <c r="I4" s="42" t="s">
        <v>17</v>
      </c>
      <c r="J4" s="43" t="s">
        <v>19</v>
      </c>
      <c r="K4" s="44" t="s">
        <v>21</v>
      </c>
      <c r="L4" s="42" t="s">
        <v>73</v>
      </c>
      <c r="M4" s="42" t="s">
        <v>77</v>
      </c>
      <c r="N4" s="41" t="s">
        <v>23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41"/>
      <c r="B5" s="73"/>
      <c r="C5" s="74"/>
      <c r="D5" s="103"/>
      <c r="E5" s="26" t="s">
        <v>59</v>
      </c>
      <c r="F5" s="26" t="s">
        <v>72</v>
      </c>
      <c r="G5" s="27" t="s">
        <v>76</v>
      </c>
      <c r="H5" s="22" t="s">
        <v>74</v>
      </c>
      <c r="I5" s="28"/>
      <c r="J5" s="43" t="s">
        <v>20</v>
      </c>
      <c r="K5" s="44" t="s">
        <v>20</v>
      </c>
      <c r="L5" s="42" t="s">
        <v>20</v>
      </c>
      <c r="M5" s="42" t="s">
        <v>78</v>
      </c>
      <c r="N5" s="4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29"/>
      <c r="B6" s="75"/>
      <c r="C6" s="76"/>
      <c r="D6" s="104"/>
      <c r="E6" s="32" t="s">
        <v>71</v>
      </c>
      <c r="F6" s="32" t="s">
        <v>71</v>
      </c>
      <c r="G6" s="45" t="s">
        <v>71</v>
      </c>
      <c r="H6" s="32" t="s">
        <v>75</v>
      </c>
      <c r="I6" s="31"/>
      <c r="J6" s="30"/>
      <c r="K6" s="46"/>
      <c r="L6" s="47"/>
      <c r="M6" s="47"/>
      <c r="N6" s="29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15" s="1" customFormat="1" ht="11.25">
      <c r="A7" s="33">
        <v>1</v>
      </c>
      <c r="B7" s="71" t="s">
        <v>26</v>
      </c>
      <c r="C7" s="72"/>
      <c r="D7" s="34">
        <v>1</v>
      </c>
      <c r="E7" s="33">
        <v>95</v>
      </c>
      <c r="F7" s="33">
        <v>1296</v>
      </c>
      <c r="G7" s="33">
        <v>651</v>
      </c>
      <c r="H7" s="33">
        <v>106</v>
      </c>
      <c r="I7" s="48">
        <v>10.5</v>
      </c>
      <c r="J7" s="19">
        <f aca="true" t="shared" si="0" ref="J7:J12">E7/I7</f>
        <v>9.047619047619047</v>
      </c>
      <c r="K7" s="19">
        <f aca="true" t="shared" si="1" ref="K7:K12">F7/I7</f>
        <v>123.42857142857143</v>
      </c>
      <c r="L7" s="19">
        <f aca="true" t="shared" si="2" ref="L7:L38">G7/I7</f>
        <v>62</v>
      </c>
      <c r="M7" s="19">
        <f aca="true" t="shared" si="3" ref="M7:M38">H7/I7</f>
        <v>10.095238095238095</v>
      </c>
      <c r="N7" s="19">
        <f aca="true" t="shared" si="4" ref="N7:N38">(E7+F7+G7+H7)/I7</f>
        <v>204.57142857142858</v>
      </c>
      <c r="O7" s="2"/>
    </row>
    <row r="8" spans="1:15" s="1" customFormat="1" ht="11.25">
      <c r="A8" s="33">
        <v>2</v>
      </c>
      <c r="B8" s="73"/>
      <c r="C8" s="74"/>
      <c r="D8" s="34">
        <v>2</v>
      </c>
      <c r="E8" s="33">
        <v>66</v>
      </c>
      <c r="F8" s="33">
        <v>1491</v>
      </c>
      <c r="G8" s="33">
        <v>794</v>
      </c>
      <c r="H8" s="33">
        <v>73</v>
      </c>
      <c r="I8" s="48">
        <v>10.5</v>
      </c>
      <c r="J8" s="19">
        <f t="shared" si="0"/>
        <v>6.285714285714286</v>
      </c>
      <c r="K8" s="19">
        <f t="shared" si="1"/>
        <v>142</v>
      </c>
      <c r="L8" s="19">
        <f t="shared" si="2"/>
        <v>75.61904761904762</v>
      </c>
      <c r="M8" s="19">
        <f t="shared" si="3"/>
        <v>6.9523809523809526</v>
      </c>
      <c r="N8" s="19">
        <f t="shared" si="4"/>
        <v>230.85714285714286</v>
      </c>
      <c r="O8" s="2"/>
    </row>
    <row r="9" spans="1:15" s="1" customFormat="1" ht="11.25">
      <c r="A9" s="33">
        <v>3</v>
      </c>
      <c r="B9" s="73"/>
      <c r="C9" s="74"/>
      <c r="D9" s="34">
        <v>3</v>
      </c>
      <c r="E9" s="33">
        <v>101</v>
      </c>
      <c r="F9" s="33">
        <v>1661</v>
      </c>
      <c r="G9" s="33">
        <v>852</v>
      </c>
      <c r="H9" s="33">
        <v>61</v>
      </c>
      <c r="I9" s="48">
        <v>10.5</v>
      </c>
      <c r="J9" s="19">
        <f t="shared" si="0"/>
        <v>9.619047619047619</v>
      </c>
      <c r="K9" s="19">
        <f t="shared" si="1"/>
        <v>158.1904761904762</v>
      </c>
      <c r="L9" s="19">
        <f t="shared" si="2"/>
        <v>81.14285714285714</v>
      </c>
      <c r="M9" s="19">
        <f t="shared" si="3"/>
        <v>5.809523809523809</v>
      </c>
      <c r="N9" s="19">
        <f t="shared" si="4"/>
        <v>254.76190476190476</v>
      </c>
      <c r="O9" s="2"/>
    </row>
    <row r="10" spans="1:15" s="1" customFormat="1" ht="11.25">
      <c r="A10" s="33">
        <v>4</v>
      </c>
      <c r="B10" s="73"/>
      <c r="C10" s="74"/>
      <c r="D10" s="65">
        <v>4</v>
      </c>
      <c r="E10" s="33">
        <v>82</v>
      </c>
      <c r="F10" s="33">
        <v>2378</v>
      </c>
      <c r="G10" s="33">
        <v>911</v>
      </c>
      <c r="H10" s="33">
        <v>40</v>
      </c>
      <c r="I10" s="48">
        <v>10.5</v>
      </c>
      <c r="J10" s="19">
        <f t="shared" si="0"/>
        <v>7.809523809523809</v>
      </c>
      <c r="K10" s="19">
        <f t="shared" si="1"/>
        <v>226.47619047619048</v>
      </c>
      <c r="L10" s="19">
        <f t="shared" si="2"/>
        <v>86.76190476190476</v>
      </c>
      <c r="M10" s="19">
        <f t="shared" si="3"/>
        <v>3.8095238095238093</v>
      </c>
      <c r="N10" s="19">
        <f t="shared" si="4"/>
        <v>324.85714285714283</v>
      </c>
      <c r="O10" s="2"/>
    </row>
    <row r="11" spans="1:15" s="1" customFormat="1" ht="11.25">
      <c r="A11" s="33">
        <v>5</v>
      </c>
      <c r="B11" s="73"/>
      <c r="C11" s="74"/>
      <c r="D11" s="34">
        <v>5</v>
      </c>
      <c r="E11" s="33">
        <v>77</v>
      </c>
      <c r="F11" s="33">
        <v>949</v>
      </c>
      <c r="G11" s="33">
        <v>734</v>
      </c>
      <c r="H11" s="33">
        <v>62</v>
      </c>
      <c r="I11" s="48">
        <v>10.5</v>
      </c>
      <c r="J11" s="19">
        <f>E11/I11</f>
        <v>7.333333333333333</v>
      </c>
      <c r="K11" s="19">
        <f>F11/I11</f>
        <v>90.38095238095238</v>
      </c>
      <c r="L11" s="19">
        <f t="shared" si="2"/>
        <v>69.9047619047619</v>
      </c>
      <c r="M11" s="19">
        <f t="shared" si="3"/>
        <v>5.904761904761905</v>
      </c>
      <c r="N11" s="19">
        <f t="shared" si="4"/>
        <v>173.52380952380952</v>
      </c>
      <c r="O11" s="2"/>
    </row>
    <row r="12" spans="1:15" s="1" customFormat="1" ht="11.25">
      <c r="A12" s="33">
        <v>6</v>
      </c>
      <c r="B12" s="75"/>
      <c r="C12" s="76"/>
      <c r="D12" s="34">
        <v>6</v>
      </c>
      <c r="E12" s="33">
        <v>82</v>
      </c>
      <c r="F12" s="33">
        <v>1176</v>
      </c>
      <c r="G12" s="33">
        <v>921</v>
      </c>
      <c r="H12" s="33">
        <v>94</v>
      </c>
      <c r="I12" s="48">
        <v>10.5</v>
      </c>
      <c r="J12" s="19">
        <f t="shared" si="0"/>
        <v>7.809523809523809</v>
      </c>
      <c r="K12" s="19">
        <f t="shared" si="1"/>
        <v>112</v>
      </c>
      <c r="L12" s="19">
        <f t="shared" si="2"/>
        <v>87.71428571428571</v>
      </c>
      <c r="M12" s="19">
        <f t="shared" si="3"/>
        <v>8.952380952380953</v>
      </c>
      <c r="N12" s="19">
        <f t="shared" si="4"/>
        <v>216.47619047619048</v>
      </c>
      <c r="O12" s="2"/>
    </row>
    <row r="13" spans="1:55" ht="12" customHeight="1">
      <c r="A13" s="29">
        <v>7</v>
      </c>
      <c r="B13" s="71" t="s">
        <v>89</v>
      </c>
      <c r="C13" s="72"/>
      <c r="D13" s="34">
        <v>1</v>
      </c>
      <c r="E13" s="33">
        <v>100</v>
      </c>
      <c r="F13" s="33">
        <v>2190</v>
      </c>
      <c r="G13" s="33">
        <v>1023</v>
      </c>
      <c r="H13" s="33">
        <v>112</v>
      </c>
      <c r="I13" s="48">
        <v>10.5</v>
      </c>
      <c r="J13" s="19">
        <f aca="true" t="shared" si="5" ref="J13:J38">E13/I13</f>
        <v>9.523809523809524</v>
      </c>
      <c r="K13" s="19">
        <f aca="true" t="shared" si="6" ref="K13:K38">F13/I13</f>
        <v>208.57142857142858</v>
      </c>
      <c r="L13" s="19">
        <f t="shared" si="2"/>
        <v>97.42857142857143</v>
      </c>
      <c r="M13" s="19">
        <f t="shared" si="3"/>
        <v>10.666666666666666</v>
      </c>
      <c r="N13" s="19">
        <f t="shared" si="4"/>
        <v>326.1904761904762</v>
      </c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" customHeight="1">
      <c r="A14" s="33">
        <v>8</v>
      </c>
      <c r="B14" s="73"/>
      <c r="C14" s="74"/>
      <c r="D14" s="34">
        <v>2</v>
      </c>
      <c r="E14" s="33">
        <v>71</v>
      </c>
      <c r="F14" s="33">
        <v>2447</v>
      </c>
      <c r="G14" s="33">
        <v>661</v>
      </c>
      <c r="H14" s="33">
        <v>110</v>
      </c>
      <c r="I14" s="48">
        <v>10.5</v>
      </c>
      <c r="J14" s="19">
        <f t="shared" si="5"/>
        <v>6.761904761904762</v>
      </c>
      <c r="K14" s="19">
        <f t="shared" si="6"/>
        <v>233.04761904761904</v>
      </c>
      <c r="L14" s="19">
        <f t="shared" si="2"/>
        <v>62.95238095238095</v>
      </c>
      <c r="M14" s="19">
        <f t="shared" si="3"/>
        <v>10.476190476190476</v>
      </c>
      <c r="N14" s="19">
        <f t="shared" si="4"/>
        <v>313.23809523809524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15" s="1" customFormat="1" ht="11.25">
      <c r="A15" s="33">
        <v>9</v>
      </c>
      <c r="B15" s="73"/>
      <c r="C15" s="74"/>
      <c r="D15" s="34">
        <v>3</v>
      </c>
      <c r="E15" s="33">
        <v>56</v>
      </c>
      <c r="F15" s="33">
        <v>1551</v>
      </c>
      <c r="G15" s="33">
        <v>416</v>
      </c>
      <c r="H15" s="33">
        <v>104</v>
      </c>
      <c r="I15" s="48">
        <v>10.5</v>
      </c>
      <c r="J15" s="19">
        <f t="shared" si="5"/>
        <v>5.333333333333333</v>
      </c>
      <c r="K15" s="19">
        <f t="shared" si="6"/>
        <v>147.71428571428572</v>
      </c>
      <c r="L15" s="19">
        <f t="shared" si="2"/>
        <v>39.61904761904762</v>
      </c>
      <c r="M15" s="19">
        <f t="shared" si="3"/>
        <v>9.904761904761905</v>
      </c>
      <c r="N15" s="19">
        <f t="shared" si="4"/>
        <v>202.57142857142858</v>
      </c>
      <c r="O15" s="2"/>
    </row>
    <row r="16" spans="1:15" s="1" customFormat="1" ht="11.25">
      <c r="A16" s="33">
        <v>10</v>
      </c>
      <c r="B16" s="73"/>
      <c r="C16" s="74"/>
      <c r="D16" s="34">
        <v>4</v>
      </c>
      <c r="E16" s="33">
        <v>76</v>
      </c>
      <c r="F16" s="33">
        <v>1622</v>
      </c>
      <c r="G16" s="33">
        <v>703</v>
      </c>
      <c r="H16" s="33">
        <v>84</v>
      </c>
      <c r="I16" s="48">
        <v>10.5</v>
      </c>
      <c r="J16" s="19">
        <f t="shared" si="5"/>
        <v>7.238095238095238</v>
      </c>
      <c r="K16" s="19">
        <f t="shared" si="6"/>
        <v>154.47619047619048</v>
      </c>
      <c r="L16" s="19">
        <f t="shared" si="2"/>
        <v>66.95238095238095</v>
      </c>
      <c r="M16" s="19">
        <f t="shared" si="3"/>
        <v>8</v>
      </c>
      <c r="N16" s="19">
        <f t="shared" si="4"/>
        <v>236.66666666666666</v>
      </c>
      <c r="O16" s="2"/>
    </row>
    <row r="17" spans="1:15" s="1" customFormat="1" ht="11.25">
      <c r="A17" s="33">
        <v>11</v>
      </c>
      <c r="B17" s="73"/>
      <c r="C17" s="74"/>
      <c r="D17" s="34">
        <v>5</v>
      </c>
      <c r="E17" s="33">
        <v>83</v>
      </c>
      <c r="F17" s="33">
        <v>1166</v>
      </c>
      <c r="G17" s="33">
        <v>560</v>
      </c>
      <c r="H17" s="33">
        <v>174</v>
      </c>
      <c r="I17" s="48">
        <v>10.5</v>
      </c>
      <c r="J17" s="19">
        <f t="shared" si="5"/>
        <v>7.904761904761905</v>
      </c>
      <c r="K17" s="19">
        <f t="shared" si="6"/>
        <v>111.04761904761905</v>
      </c>
      <c r="L17" s="19">
        <f t="shared" si="2"/>
        <v>53.333333333333336</v>
      </c>
      <c r="M17" s="19">
        <f t="shared" si="3"/>
        <v>16.571428571428573</v>
      </c>
      <c r="N17" s="19">
        <f t="shared" si="4"/>
        <v>188.85714285714286</v>
      </c>
      <c r="O17" s="2"/>
    </row>
    <row r="18" spans="1:15" s="1" customFormat="1" ht="11.25">
      <c r="A18" s="33">
        <v>12</v>
      </c>
      <c r="B18" s="75"/>
      <c r="C18" s="76"/>
      <c r="D18" s="34">
        <v>6</v>
      </c>
      <c r="E18" s="33">
        <v>59</v>
      </c>
      <c r="F18" s="33">
        <v>990</v>
      </c>
      <c r="G18" s="33">
        <v>762</v>
      </c>
      <c r="H18" s="33">
        <v>50</v>
      </c>
      <c r="I18" s="48">
        <v>8.25</v>
      </c>
      <c r="J18" s="19">
        <f>E18/I18</f>
        <v>7.151515151515151</v>
      </c>
      <c r="K18" s="19">
        <f>F18/I18</f>
        <v>120</v>
      </c>
      <c r="L18" s="19">
        <f>G18/I18</f>
        <v>92.36363636363636</v>
      </c>
      <c r="M18" s="19">
        <f>H18/I18</f>
        <v>6.0606060606060606</v>
      </c>
      <c r="N18" s="19">
        <f>(E18+F18+G18+H18)/I18</f>
        <v>225.57575757575756</v>
      </c>
      <c r="O18" s="2"/>
    </row>
    <row r="19" spans="1:15" s="1" customFormat="1" ht="12.75" customHeight="1">
      <c r="A19" s="33">
        <v>13</v>
      </c>
      <c r="B19" s="71" t="s">
        <v>27</v>
      </c>
      <c r="C19" s="72"/>
      <c r="D19" s="34">
        <v>1</v>
      </c>
      <c r="E19" s="33">
        <v>73</v>
      </c>
      <c r="F19" s="33">
        <v>1640</v>
      </c>
      <c r="G19" s="33">
        <v>653</v>
      </c>
      <c r="H19" s="33">
        <v>73</v>
      </c>
      <c r="I19" s="48">
        <v>10.5</v>
      </c>
      <c r="J19" s="19">
        <f aca="true" t="shared" si="7" ref="J19:J24">E19/I19</f>
        <v>6.9523809523809526</v>
      </c>
      <c r="K19" s="19">
        <f aca="true" t="shared" si="8" ref="K19:K24">F19/I19</f>
        <v>156.1904761904762</v>
      </c>
      <c r="L19" s="19">
        <f t="shared" si="2"/>
        <v>62.19047619047619</v>
      </c>
      <c r="M19" s="19">
        <f t="shared" si="3"/>
        <v>6.9523809523809526</v>
      </c>
      <c r="N19" s="19">
        <f t="shared" si="4"/>
        <v>232.28571428571428</v>
      </c>
      <c r="O19" s="2"/>
    </row>
    <row r="20" spans="1:15" s="1" customFormat="1" ht="11.25">
      <c r="A20" s="33">
        <v>14</v>
      </c>
      <c r="B20" s="73"/>
      <c r="C20" s="74"/>
      <c r="D20" s="34">
        <v>2</v>
      </c>
      <c r="E20" s="33">
        <v>86</v>
      </c>
      <c r="F20" s="33">
        <v>3472</v>
      </c>
      <c r="G20" s="33">
        <v>480</v>
      </c>
      <c r="H20" s="33">
        <v>43</v>
      </c>
      <c r="I20" s="48">
        <v>10.5</v>
      </c>
      <c r="J20" s="19">
        <f t="shared" si="7"/>
        <v>8.19047619047619</v>
      </c>
      <c r="K20" s="19">
        <f t="shared" si="8"/>
        <v>330.6666666666667</v>
      </c>
      <c r="L20" s="19">
        <f t="shared" si="2"/>
        <v>45.714285714285715</v>
      </c>
      <c r="M20" s="19">
        <f t="shared" si="3"/>
        <v>4.095238095238095</v>
      </c>
      <c r="N20" s="19">
        <f t="shared" si="4"/>
        <v>388.6666666666667</v>
      </c>
      <c r="O20" s="2"/>
    </row>
    <row r="21" spans="1:15" s="1" customFormat="1" ht="11.25">
      <c r="A21" s="33">
        <v>15</v>
      </c>
      <c r="B21" s="73"/>
      <c r="C21" s="74"/>
      <c r="D21" s="34">
        <v>3</v>
      </c>
      <c r="E21" s="33">
        <v>54</v>
      </c>
      <c r="F21" s="33">
        <v>1433</v>
      </c>
      <c r="G21" s="33">
        <v>730</v>
      </c>
      <c r="H21" s="33">
        <v>92</v>
      </c>
      <c r="I21" s="48">
        <v>10.5</v>
      </c>
      <c r="J21" s="19">
        <f t="shared" si="7"/>
        <v>5.142857142857143</v>
      </c>
      <c r="K21" s="19">
        <f t="shared" si="8"/>
        <v>136.47619047619048</v>
      </c>
      <c r="L21" s="19">
        <f t="shared" si="2"/>
        <v>69.52380952380952</v>
      </c>
      <c r="M21" s="19">
        <f t="shared" si="3"/>
        <v>8.761904761904763</v>
      </c>
      <c r="N21" s="19">
        <f t="shared" si="4"/>
        <v>219.9047619047619</v>
      </c>
      <c r="O21" s="2"/>
    </row>
    <row r="22" spans="1:15" s="1" customFormat="1" ht="11.25">
      <c r="A22" s="33">
        <v>16</v>
      </c>
      <c r="B22" s="73"/>
      <c r="C22" s="74"/>
      <c r="D22" s="34">
        <v>4</v>
      </c>
      <c r="E22" s="33">
        <v>55</v>
      </c>
      <c r="F22" s="33">
        <v>4010</v>
      </c>
      <c r="G22" s="33">
        <v>645</v>
      </c>
      <c r="H22" s="33">
        <v>121</v>
      </c>
      <c r="I22" s="48">
        <v>10.5</v>
      </c>
      <c r="J22" s="19">
        <f t="shared" si="7"/>
        <v>5.238095238095238</v>
      </c>
      <c r="K22" s="19">
        <f t="shared" si="8"/>
        <v>381.9047619047619</v>
      </c>
      <c r="L22" s="19">
        <f t="shared" si="2"/>
        <v>61.42857142857143</v>
      </c>
      <c r="M22" s="19">
        <f t="shared" si="3"/>
        <v>11.523809523809524</v>
      </c>
      <c r="N22" s="19">
        <f t="shared" si="4"/>
        <v>460.0952380952381</v>
      </c>
      <c r="O22" s="2"/>
    </row>
    <row r="23" spans="1:15" s="1" customFormat="1" ht="11.25">
      <c r="A23" s="33">
        <v>17</v>
      </c>
      <c r="B23" s="73"/>
      <c r="C23" s="74"/>
      <c r="D23" s="34">
        <v>5</v>
      </c>
      <c r="E23" s="33">
        <v>36</v>
      </c>
      <c r="F23" s="33">
        <v>1632</v>
      </c>
      <c r="G23" s="33">
        <v>444</v>
      </c>
      <c r="H23" s="33">
        <v>70</v>
      </c>
      <c r="I23" s="48">
        <v>10.5</v>
      </c>
      <c r="J23" s="19">
        <f t="shared" si="7"/>
        <v>3.4285714285714284</v>
      </c>
      <c r="K23" s="19">
        <f t="shared" si="8"/>
        <v>155.42857142857142</v>
      </c>
      <c r="L23" s="19">
        <f t="shared" si="2"/>
        <v>42.285714285714285</v>
      </c>
      <c r="M23" s="19">
        <f t="shared" si="3"/>
        <v>6.666666666666667</v>
      </c>
      <c r="N23" s="19">
        <f t="shared" si="4"/>
        <v>207.8095238095238</v>
      </c>
      <c r="O23" s="2"/>
    </row>
    <row r="24" spans="1:15" s="1" customFormat="1" ht="11.25">
      <c r="A24" s="33">
        <v>18</v>
      </c>
      <c r="B24" s="73"/>
      <c r="C24" s="74"/>
      <c r="D24" s="65">
        <v>6</v>
      </c>
      <c r="E24" s="33">
        <v>43</v>
      </c>
      <c r="F24" s="33">
        <v>1955</v>
      </c>
      <c r="G24" s="33">
        <v>525</v>
      </c>
      <c r="H24" s="33">
        <v>107</v>
      </c>
      <c r="I24" s="48">
        <v>10.5</v>
      </c>
      <c r="J24" s="19">
        <f t="shared" si="7"/>
        <v>4.095238095238095</v>
      </c>
      <c r="K24" s="19">
        <f t="shared" si="8"/>
        <v>186.1904761904762</v>
      </c>
      <c r="L24" s="19">
        <f t="shared" si="2"/>
        <v>50</v>
      </c>
      <c r="M24" s="19">
        <f t="shared" si="3"/>
        <v>10.19047619047619</v>
      </c>
      <c r="N24" s="19">
        <f t="shared" si="4"/>
        <v>250.47619047619048</v>
      </c>
      <c r="O24" s="2"/>
    </row>
    <row r="25" spans="1:15" s="1" customFormat="1" ht="11.25">
      <c r="A25" s="33">
        <v>19</v>
      </c>
      <c r="B25" s="75"/>
      <c r="C25" s="76"/>
      <c r="D25" s="65">
        <v>7</v>
      </c>
      <c r="E25" s="33">
        <v>61</v>
      </c>
      <c r="F25" s="33">
        <v>2141</v>
      </c>
      <c r="G25" s="33">
        <v>1006</v>
      </c>
      <c r="H25" s="33">
        <v>85</v>
      </c>
      <c r="I25" s="48">
        <v>8.25</v>
      </c>
      <c r="J25" s="19">
        <f>E25/I25</f>
        <v>7.393939393939394</v>
      </c>
      <c r="K25" s="19">
        <f>F25/I25</f>
        <v>259.5151515151515</v>
      </c>
      <c r="L25" s="19">
        <f>G25/I25</f>
        <v>121.93939393939394</v>
      </c>
      <c r="M25" s="19">
        <f>H25/I25</f>
        <v>10.303030303030303</v>
      </c>
      <c r="N25" s="19">
        <f>(E25+F25+G25+H25)/I25</f>
        <v>399.1515151515151</v>
      </c>
      <c r="O25" s="2"/>
    </row>
    <row r="26" spans="1:15" s="1" customFormat="1" ht="11.25" customHeight="1">
      <c r="A26" s="33">
        <v>20</v>
      </c>
      <c r="B26" s="71" t="s">
        <v>28</v>
      </c>
      <c r="C26" s="72"/>
      <c r="D26" s="34">
        <v>1</v>
      </c>
      <c r="E26" s="33">
        <v>54</v>
      </c>
      <c r="F26" s="33">
        <v>952</v>
      </c>
      <c r="G26" s="33">
        <v>712</v>
      </c>
      <c r="H26" s="33">
        <v>63</v>
      </c>
      <c r="I26" s="48">
        <v>10.5</v>
      </c>
      <c r="J26" s="19">
        <f t="shared" si="5"/>
        <v>5.142857142857143</v>
      </c>
      <c r="K26" s="19">
        <f t="shared" si="6"/>
        <v>90.66666666666667</v>
      </c>
      <c r="L26" s="19">
        <f t="shared" si="2"/>
        <v>67.80952380952381</v>
      </c>
      <c r="M26" s="19">
        <f t="shared" si="3"/>
        <v>6</v>
      </c>
      <c r="N26" s="19">
        <f t="shared" si="4"/>
        <v>169.61904761904762</v>
      </c>
      <c r="O26" s="2"/>
    </row>
    <row r="27" spans="1:15" s="1" customFormat="1" ht="11.25">
      <c r="A27" s="33">
        <v>21</v>
      </c>
      <c r="B27" s="73"/>
      <c r="C27" s="74"/>
      <c r="D27" s="34">
        <v>2</v>
      </c>
      <c r="E27" s="33">
        <v>47</v>
      </c>
      <c r="F27" s="33">
        <v>1711</v>
      </c>
      <c r="G27" s="33">
        <v>881</v>
      </c>
      <c r="H27" s="33">
        <v>84</v>
      </c>
      <c r="I27" s="48">
        <v>10.5</v>
      </c>
      <c r="J27" s="19">
        <f t="shared" si="5"/>
        <v>4.476190476190476</v>
      </c>
      <c r="K27" s="19">
        <f t="shared" si="6"/>
        <v>162.95238095238096</v>
      </c>
      <c r="L27" s="19">
        <f t="shared" si="2"/>
        <v>83.9047619047619</v>
      </c>
      <c r="M27" s="19">
        <f t="shared" si="3"/>
        <v>8</v>
      </c>
      <c r="N27" s="19">
        <f t="shared" si="4"/>
        <v>259.3333333333333</v>
      </c>
      <c r="O27" s="2"/>
    </row>
    <row r="28" spans="1:15" s="1" customFormat="1" ht="11.25">
      <c r="A28" s="33">
        <v>22</v>
      </c>
      <c r="B28" s="73"/>
      <c r="C28" s="74"/>
      <c r="D28" s="34">
        <v>3</v>
      </c>
      <c r="E28" s="33">
        <v>67</v>
      </c>
      <c r="F28" s="33">
        <v>636</v>
      </c>
      <c r="G28" s="33">
        <v>412</v>
      </c>
      <c r="H28" s="33">
        <v>63</v>
      </c>
      <c r="I28" s="48">
        <v>10.5</v>
      </c>
      <c r="J28" s="19">
        <f>E28/I28</f>
        <v>6.380952380952381</v>
      </c>
      <c r="K28" s="19">
        <f>F28/I28</f>
        <v>60.57142857142857</v>
      </c>
      <c r="L28" s="19">
        <f t="shared" si="2"/>
        <v>39.23809523809524</v>
      </c>
      <c r="M28" s="19">
        <f t="shared" si="3"/>
        <v>6</v>
      </c>
      <c r="N28" s="19">
        <f t="shared" si="4"/>
        <v>112.19047619047619</v>
      </c>
      <c r="O28" s="2"/>
    </row>
    <row r="29" spans="1:15" s="1" customFormat="1" ht="11.25">
      <c r="A29" s="33">
        <v>23</v>
      </c>
      <c r="B29" s="73"/>
      <c r="C29" s="74"/>
      <c r="D29" s="65">
        <v>4</v>
      </c>
      <c r="E29" s="33">
        <v>49</v>
      </c>
      <c r="F29" s="33">
        <v>2905</v>
      </c>
      <c r="G29" s="33">
        <v>518</v>
      </c>
      <c r="H29" s="33">
        <v>75</v>
      </c>
      <c r="I29" s="48">
        <v>10.5</v>
      </c>
      <c r="J29" s="19">
        <f t="shared" si="5"/>
        <v>4.666666666666667</v>
      </c>
      <c r="K29" s="19">
        <f t="shared" si="6"/>
        <v>276.6666666666667</v>
      </c>
      <c r="L29" s="19">
        <f t="shared" si="2"/>
        <v>49.333333333333336</v>
      </c>
      <c r="M29" s="19">
        <f t="shared" si="3"/>
        <v>7.142857142857143</v>
      </c>
      <c r="N29" s="19">
        <f t="shared" si="4"/>
        <v>337.8095238095238</v>
      </c>
      <c r="O29" s="2"/>
    </row>
    <row r="30" spans="1:15" s="1" customFormat="1" ht="11.25">
      <c r="A30" s="33">
        <v>24</v>
      </c>
      <c r="B30" s="73"/>
      <c r="C30" s="74"/>
      <c r="D30" s="34">
        <v>5</v>
      </c>
      <c r="E30" s="33">
        <v>50</v>
      </c>
      <c r="F30" s="33">
        <v>1442</v>
      </c>
      <c r="G30" s="33">
        <v>672</v>
      </c>
      <c r="H30" s="33">
        <v>61</v>
      </c>
      <c r="I30" s="48">
        <v>10.5</v>
      </c>
      <c r="J30" s="19">
        <f t="shared" si="5"/>
        <v>4.761904761904762</v>
      </c>
      <c r="K30" s="19">
        <f t="shared" si="6"/>
        <v>137.33333333333334</v>
      </c>
      <c r="L30" s="19">
        <f t="shared" si="2"/>
        <v>64</v>
      </c>
      <c r="M30" s="19">
        <f t="shared" si="3"/>
        <v>5.809523809523809</v>
      </c>
      <c r="N30" s="19">
        <f t="shared" si="4"/>
        <v>211.9047619047619</v>
      </c>
      <c r="O30" s="2"/>
    </row>
    <row r="31" spans="1:15" s="1" customFormat="1" ht="11.25">
      <c r="A31" s="33">
        <v>25</v>
      </c>
      <c r="B31" s="73"/>
      <c r="C31" s="74"/>
      <c r="D31" s="34">
        <v>6</v>
      </c>
      <c r="E31" s="33">
        <v>69</v>
      </c>
      <c r="F31" s="33">
        <v>1277</v>
      </c>
      <c r="G31" s="33">
        <v>586</v>
      </c>
      <c r="H31" s="33">
        <v>78</v>
      </c>
      <c r="I31" s="48">
        <v>10.5</v>
      </c>
      <c r="J31" s="19">
        <f t="shared" si="5"/>
        <v>6.571428571428571</v>
      </c>
      <c r="K31" s="19">
        <f t="shared" si="6"/>
        <v>121.61904761904762</v>
      </c>
      <c r="L31" s="19">
        <f t="shared" si="2"/>
        <v>55.80952380952381</v>
      </c>
      <c r="M31" s="19">
        <f t="shared" si="3"/>
        <v>7.428571428571429</v>
      </c>
      <c r="N31" s="19">
        <f t="shared" si="4"/>
        <v>191.42857142857142</v>
      </c>
      <c r="O31" s="2"/>
    </row>
    <row r="32" spans="1:15" s="1" customFormat="1" ht="11.25">
      <c r="A32" s="33">
        <v>26</v>
      </c>
      <c r="B32" s="75"/>
      <c r="C32" s="76"/>
      <c r="D32" s="34">
        <v>7</v>
      </c>
      <c r="E32" s="33">
        <v>75</v>
      </c>
      <c r="F32" s="33">
        <v>1363</v>
      </c>
      <c r="G32" s="33">
        <v>923</v>
      </c>
      <c r="H32" s="33">
        <v>82</v>
      </c>
      <c r="I32" s="48">
        <v>8.25</v>
      </c>
      <c r="J32" s="19">
        <f>E32/I32</f>
        <v>9.090909090909092</v>
      </c>
      <c r="K32" s="19">
        <f>F32/I32</f>
        <v>165.21212121212122</v>
      </c>
      <c r="L32" s="19">
        <f>G32/I32</f>
        <v>111.87878787878788</v>
      </c>
      <c r="M32" s="19">
        <f>H32/I32</f>
        <v>9.93939393939394</v>
      </c>
      <c r="N32" s="19">
        <f>(E32+F32+G32+H32)/I32</f>
        <v>296.1212121212121</v>
      </c>
      <c r="O32" s="2"/>
    </row>
    <row r="33" spans="1:15" s="1" customFormat="1" ht="11.25">
      <c r="A33" s="33">
        <v>27</v>
      </c>
      <c r="B33" s="71" t="s">
        <v>29</v>
      </c>
      <c r="C33" s="72"/>
      <c r="D33" s="34">
        <v>1</v>
      </c>
      <c r="E33" s="33">
        <v>70</v>
      </c>
      <c r="F33" s="33">
        <v>1027</v>
      </c>
      <c r="G33" s="33">
        <v>564</v>
      </c>
      <c r="H33" s="33">
        <v>87</v>
      </c>
      <c r="I33" s="48">
        <v>10.5</v>
      </c>
      <c r="J33" s="19">
        <f>E33/I33</f>
        <v>6.666666666666667</v>
      </c>
      <c r="K33" s="19">
        <f>F33/I33</f>
        <v>97.80952380952381</v>
      </c>
      <c r="L33" s="19">
        <f t="shared" si="2"/>
        <v>53.714285714285715</v>
      </c>
      <c r="M33" s="19">
        <f t="shared" si="3"/>
        <v>8.285714285714286</v>
      </c>
      <c r="N33" s="19">
        <f t="shared" si="4"/>
        <v>166.47619047619048</v>
      </c>
      <c r="O33" s="2"/>
    </row>
    <row r="34" spans="1:15" s="1" customFormat="1" ht="11.25">
      <c r="A34" s="33">
        <v>28</v>
      </c>
      <c r="B34" s="73"/>
      <c r="C34" s="74"/>
      <c r="D34" s="34">
        <v>2</v>
      </c>
      <c r="E34" s="33">
        <v>90</v>
      </c>
      <c r="F34" s="33">
        <v>1467</v>
      </c>
      <c r="G34" s="33">
        <v>591</v>
      </c>
      <c r="H34" s="33">
        <v>133</v>
      </c>
      <c r="I34" s="48">
        <v>10.5</v>
      </c>
      <c r="J34" s="19">
        <f t="shared" si="5"/>
        <v>8.571428571428571</v>
      </c>
      <c r="K34" s="19">
        <f t="shared" si="6"/>
        <v>139.71428571428572</v>
      </c>
      <c r="L34" s="19">
        <f t="shared" si="2"/>
        <v>56.285714285714285</v>
      </c>
      <c r="M34" s="19">
        <f t="shared" si="3"/>
        <v>12.666666666666666</v>
      </c>
      <c r="N34" s="19">
        <f t="shared" si="4"/>
        <v>217.23809523809524</v>
      </c>
      <c r="O34" s="2"/>
    </row>
    <row r="35" spans="1:15" s="1" customFormat="1" ht="11.25">
      <c r="A35" s="33">
        <v>29</v>
      </c>
      <c r="B35" s="73"/>
      <c r="C35" s="74"/>
      <c r="D35" s="34">
        <v>3</v>
      </c>
      <c r="E35" s="33">
        <v>96</v>
      </c>
      <c r="F35" s="33">
        <v>1205</v>
      </c>
      <c r="G35" s="33">
        <v>486</v>
      </c>
      <c r="H35" s="33">
        <v>117</v>
      </c>
      <c r="I35" s="48">
        <v>10.5</v>
      </c>
      <c r="J35" s="19">
        <f>E35/I35</f>
        <v>9.142857142857142</v>
      </c>
      <c r="K35" s="19">
        <f>F35/I35</f>
        <v>114.76190476190476</v>
      </c>
      <c r="L35" s="19">
        <f t="shared" si="2"/>
        <v>46.285714285714285</v>
      </c>
      <c r="M35" s="19">
        <f t="shared" si="3"/>
        <v>11.142857142857142</v>
      </c>
      <c r="N35" s="19">
        <f t="shared" si="4"/>
        <v>181.33333333333334</v>
      </c>
      <c r="O35" s="2"/>
    </row>
    <row r="36" spans="1:15" s="1" customFormat="1" ht="11.25">
      <c r="A36" s="33">
        <v>30</v>
      </c>
      <c r="B36" s="73"/>
      <c r="C36" s="74"/>
      <c r="D36" s="34">
        <v>4</v>
      </c>
      <c r="E36" s="33">
        <v>82</v>
      </c>
      <c r="F36" s="33">
        <v>1644</v>
      </c>
      <c r="G36" s="33">
        <v>686</v>
      </c>
      <c r="H36" s="33">
        <v>92</v>
      </c>
      <c r="I36" s="48">
        <v>10.5</v>
      </c>
      <c r="J36" s="19">
        <f t="shared" si="5"/>
        <v>7.809523809523809</v>
      </c>
      <c r="K36" s="19">
        <f t="shared" si="6"/>
        <v>156.57142857142858</v>
      </c>
      <c r="L36" s="19">
        <f t="shared" si="2"/>
        <v>65.33333333333333</v>
      </c>
      <c r="M36" s="19">
        <f t="shared" si="3"/>
        <v>8.761904761904763</v>
      </c>
      <c r="N36" s="19">
        <f t="shared" si="4"/>
        <v>238.47619047619048</v>
      </c>
      <c r="O36" s="2"/>
    </row>
    <row r="37" spans="1:15" s="1" customFormat="1" ht="11.25">
      <c r="A37" s="33">
        <v>31</v>
      </c>
      <c r="B37" s="73"/>
      <c r="C37" s="74"/>
      <c r="D37" s="34">
        <v>5</v>
      </c>
      <c r="E37" s="33">
        <v>36</v>
      </c>
      <c r="F37" s="33">
        <v>1484</v>
      </c>
      <c r="G37" s="33">
        <v>356</v>
      </c>
      <c r="H37" s="33">
        <v>68</v>
      </c>
      <c r="I37" s="48">
        <v>10.5</v>
      </c>
      <c r="J37" s="19">
        <f t="shared" si="5"/>
        <v>3.4285714285714284</v>
      </c>
      <c r="K37" s="19">
        <f t="shared" si="6"/>
        <v>141.33333333333334</v>
      </c>
      <c r="L37" s="19">
        <f t="shared" si="2"/>
        <v>33.904761904761905</v>
      </c>
      <c r="M37" s="19">
        <f t="shared" si="3"/>
        <v>6.476190476190476</v>
      </c>
      <c r="N37" s="19">
        <f t="shared" si="4"/>
        <v>185.14285714285714</v>
      </c>
      <c r="O37" s="2"/>
    </row>
    <row r="38" spans="1:15" s="1" customFormat="1" ht="11.25">
      <c r="A38" s="33">
        <v>32</v>
      </c>
      <c r="B38" s="75"/>
      <c r="C38" s="76"/>
      <c r="D38" s="34">
        <v>6</v>
      </c>
      <c r="E38" s="33">
        <v>57</v>
      </c>
      <c r="F38" s="33">
        <v>2388</v>
      </c>
      <c r="G38" s="33">
        <v>398</v>
      </c>
      <c r="H38" s="33">
        <v>116</v>
      </c>
      <c r="I38" s="48">
        <v>10.5</v>
      </c>
      <c r="J38" s="19">
        <f t="shared" si="5"/>
        <v>5.428571428571429</v>
      </c>
      <c r="K38" s="19">
        <f t="shared" si="6"/>
        <v>227.42857142857142</v>
      </c>
      <c r="L38" s="19">
        <f t="shared" si="2"/>
        <v>37.904761904761905</v>
      </c>
      <c r="M38" s="19">
        <f t="shared" si="3"/>
        <v>11.047619047619047</v>
      </c>
      <c r="N38" s="19">
        <f t="shared" si="4"/>
        <v>281.8095238095238</v>
      </c>
      <c r="O38" s="2"/>
    </row>
    <row r="39" spans="1:15" s="1" customFormat="1" ht="11.25">
      <c r="A39" s="33"/>
      <c r="B39" s="11" t="s">
        <v>87</v>
      </c>
      <c r="C39" s="8"/>
      <c r="D39" s="18">
        <v>32</v>
      </c>
      <c r="E39" s="7">
        <f>SUM(E7:E38)</f>
        <v>2198</v>
      </c>
      <c r="F39" s="7">
        <f>SUM(F7:F38)</f>
        <v>54701</v>
      </c>
      <c r="G39" s="7">
        <f>SUM(G7:G38)</f>
        <v>21256</v>
      </c>
      <c r="H39" s="7">
        <f>SUM(H7:H38)</f>
        <v>2780</v>
      </c>
      <c r="I39" s="66">
        <f>(SUM(I7:I38))/32</f>
        <v>10.2890625</v>
      </c>
      <c r="J39" s="20">
        <f>E39/I39/D39</f>
        <v>6.675778283978739</v>
      </c>
      <c r="K39" s="20">
        <f>F39/I39/D39</f>
        <v>166.13819286256643</v>
      </c>
      <c r="L39" s="20">
        <f>G39/I39/D39</f>
        <v>64.55884586180714</v>
      </c>
      <c r="M39" s="20">
        <f>H39/I39/D39</f>
        <v>8.44343204252088</v>
      </c>
      <c r="N39" s="20">
        <f>(E39+F39+G39+H39)/D39/I39</f>
        <v>245.8162490508732</v>
      </c>
      <c r="O39" s="2"/>
    </row>
    <row r="40" spans="1:15" s="1" customFormat="1" ht="11.25">
      <c r="A40" s="33">
        <v>33</v>
      </c>
      <c r="B40" s="77" t="s">
        <v>30</v>
      </c>
      <c r="C40" s="78"/>
      <c r="D40" s="36">
        <v>1</v>
      </c>
      <c r="E40" s="33">
        <v>147</v>
      </c>
      <c r="F40" s="33">
        <v>1727</v>
      </c>
      <c r="G40" s="33">
        <v>806</v>
      </c>
      <c r="H40" s="33">
        <v>205</v>
      </c>
      <c r="I40" s="48">
        <v>10.5</v>
      </c>
      <c r="J40" s="19">
        <f aca="true" t="shared" si="9" ref="J40:J48">E40/I40</f>
        <v>14</v>
      </c>
      <c r="K40" s="19">
        <f aca="true" t="shared" si="10" ref="K40:K48">F40/I40</f>
        <v>164.47619047619048</v>
      </c>
      <c r="L40" s="19">
        <f aca="true" t="shared" si="11" ref="L40:L48">G40/I40</f>
        <v>76.76190476190476</v>
      </c>
      <c r="M40" s="19">
        <f aca="true" t="shared" si="12" ref="M40:M48">H40/I40</f>
        <v>19.523809523809526</v>
      </c>
      <c r="N40" s="19">
        <f aca="true" t="shared" si="13" ref="N40:N48">(E40+F40+G40+H40)/I40</f>
        <v>274.76190476190476</v>
      </c>
      <c r="O40" s="2"/>
    </row>
    <row r="41" spans="1:15" s="1" customFormat="1" ht="11.25">
      <c r="A41" s="33">
        <v>34</v>
      </c>
      <c r="B41" s="71" t="s">
        <v>31</v>
      </c>
      <c r="C41" s="72"/>
      <c r="D41" s="34">
        <v>1</v>
      </c>
      <c r="E41" s="33">
        <v>162</v>
      </c>
      <c r="F41" s="33">
        <v>1193</v>
      </c>
      <c r="G41" s="33">
        <v>898</v>
      </c>
      <c r="H41" s="33">
        <v>104</v>
      </c>
      <c r="I41" s="48">
        <v>10.5</v>
      </c>
      <c r="J41" s="19">
        <f t="shared" si="9"/>
        <v>15.428571428571429</v>
      </c>
      <c r="K41" s="19">
        <f t="shared" si="10"/>
        <v>113.61904761904762</v>
      </c>
      <c r="L41" s="19">
        <f t="shared" si="11"/>
        <v>85.52380952380952</v>
      </c>
      <c r="M41" s="19">
        <f t="shared" si="12"/>
        <v>9.904761904761905</v>
      </c>
      <c r="N41" s="19">
        <f t="shared" si="13"/>
        <v>224.47619047619048</v>
      </c>
      <c r="O41" s="2"/>
    </row>
    <row r="42" spans="1:15" s="1" customFormat="1" ht="11.25">
      <c r="A42" s="33">
        <v>35</v>
      </c>
      <c r="B42" s="75"/>
      <c r="C42" s="76"/>
      <c r="D42" s="34">
        <v>2</v>
      </c>
      <c r="E42" s="33">
        <v>119</v>
      </c>
      <c r="F42" s="33">
        <v>1523</v>
      </c>
      <c r="G42" s="33">
        <v>370</v>
      </c>
      <c r="H42" s="33">
        <v>111</v>
      </c>
      <c r="I42" s="48">
        <v>10.5</v>
      </c>
      <c r="J42" s="19">
        <f t="shared" si="9"/>
        <v>11.333333333333334</v>
      </c>
      <c r="K42" s="19">
        <f t="shared" si="10"/>
        <v>145.04761904761904</v>
      </c>
      <c r="L42" s="19">
        <f t="shared" si="11"/>
        <v>35.23809523809524</v>
      </c>
      <c r="M42" s="19">
        <f t="shared" si="12"/>
        <v>10.571428571428571</v>
      </c>
      <c r="N42" s="19">
        <f t="shared" si="13"/>
        <v>202.1904761904762</v>
      </c>
      <c r="O42" s="2"/>
    </row>
    <row r="43" spans="1:15" s="1" customFormat="1" ht="11.25">
      <c r="A43" s="35">
        <v>36</v>
      </c>
      <c r="B43" s="79" t="s">
        <v>32</v>
      </c>
      <c r="C43" s="80"/>
      <c r="D43" s="34">
        <v>1</v>
      </c>
      <c r="E43" s="33">
        <v>166</v>
      </c>
      <c r="F43" s="33">
        <v>1000</v>
      </c>
      <c r="G43" s="33">
        <v>985</v>
      </c>
      <c r="H43" s="33">
        <v>300</v>
      </c>
      <c r="I43" s="48">
        <v>10.5</v>
      </c>
      <c r="J43" s="19">
        <f t="shared" si="9"/>
        <v>15.80952380952381</v>
      </c>
      <c r="K43" s="19">
        <f t="shared" si="10"/>
        <v>95.23809523809524</v>
      </c>
      <c r="L43" s="19">
        <f t="shared" si="11"/>
        <v>93.80952380952381</v>
      </c>
      <c r="M43" s="19">
        <f t="shared" si="12"/>
        <v>28.571428571428573</v>
      </c>
      <c r="N43" s="19">
        <f t="shared" si="13"/>
        <v>233.42857142857142</v>
      </c>
      <c r="O43" s="2"/>
    </row>
    <row r="44" spans="1:15" s="1" customFormat="1" ht="11.25">
      <c r="A44" s="33">
        <v>37</v>
      </c>
      <c r="B44" s="71" t="s">
        <v>33</v>
      </c>
      <c r="C44" s="72"/>
      <c r="D44" s="34">
        <v>1</v>
      </c>
      <c r="E44" s="33">
        <v>108</v>
      </c>
      <c r="F44" s="33">
        <v>1487</v>
      </c>
      <c r="G44" s="33">
        <v>373</v>
      </c>
      <c r="H44" s="33">
        <v>193</v>
      </c>
      <c r="I44" s="48">
        <v>10.5</v>
      </c>
      <c r="J44" s="19">
        <f>E44/I44</f>
        <v>10.285714285714286</v>
      </c>
      <c r="K44" s="19">
        <f>F44/I44</f>
        <v>141.61904761904762</v>
      </c>
      <c r="L44" s="19">
        <f t="shared" si="11"/>
        <v>35.523809523809526</v>
      </c>
      <c r="M44" s="19">
        <f t="shared" si="12"/>
        <v>18.38095238095238</v>
      </c>
      <c r="N44" s="19">
        <f t="shared" si="13"/>
        <v>205.8095238095238</v>
      </c>
      <c r="O44" s="2"/>
    </row>
    <row r="45" spans="1:15" s="1" customFormat="1" ht="11.25">
      <c r="A45" s="33">
        <v>38</v>
      </c>
      <c r="B45" s="73"/>
      <c r="C45" s="74"/>
      <c r="D45" s="34">
        <v>2</v>
      </c>
      <c r="E45" s="33">
        <v>162</v>
      </c>
      <c r="F45" s="33">
        <v>1611</v>
      </c>
      <c r="G45" s="33">
        <v>581</v>
      </c>
      <c r="H45" s="33">
        <v>200</v>
      </c>
      <c r="I45" s="48">
        <v>10.5</v>
      </c>
      <c r="J45" s="19">
        <f t="shared" si="9"/>
        <v>15.428571428571429</v>
      </c>
      <c r="K45" s="19">
        <f t="shared" si="10"/>
        <v>153.42857142857142</v>
      </c>
      <c r="L45" s="19">
        <f t="shared" si="11"/>
        <v>55.333333333333336</v>
      </c>
      <c r="M45" s="19">
        <f t="shared" si="12"/>
        <v>19.047619047619047</v>
      </c>
      <c r="N45" s="19">
        <f t="shared" si="13"/>
        <v>243.23809523809524</v>
      </c>
      <c r="O45" s="2"/>
    </row>
    <row r="46" spans="1:15" s="1" customFormat="1" ht="11.25">
      <c r="A46" s="33">
        <v>39</v>
      </c>
      <c r="B46" s="73"/>
      <c r="C46" s="74"/>
      <c r="D46" s="34">
        <v>3</v>
      </c>
      <c r="E46" s="33">
        <v>94</v>
      </c>
      <c r="F46" s="33">
        <v>1686</v>
      </c>
      <c r="G46" s="33">
        <v>512</v>
      </c>
      <c r="H46" s="33">
        <v>173</v>
      </c>
      <c r="I46" s="48">
        <v>10.5</v>
      </c>
      <c r="J46" s="19">
        <f t="shared" si="9"/>
        <v>8.952380952380953</v>
      </c>
      <c r="K46" s="19">
        <f t="shared" si="10"/>
        <v>160.57142857142858</v>
      </c>
      <c r="L46" s="19">
        <f t="shared" si="11"/>
        <v>48.76190476190476</v>
      </c>
      <c r="M46" s="19">
        <f t="shared" si="12"/>
        <v>16.476190476190474</v>
      </c>
      <c r="N46" s="19">
        <f t="shared" si="13"/>
        <v>234.76190476190476</v>
      </c>
      <c r="O46" s="2"/>
    </row>
    <row r="47" spans="1:15" s="1" customFormat="1" ht="11.25">
      <c r="A47" s="33">
        <v>40</v>
      </c>
      <c r="B47" s="73"/>
      <c r="C47" s="74"/>
      <c r="D47" s="34">
        <v>4</v>
      </c>
      <c r="E47" s="33">
        <v>104</v>
      </c>
      <c r="F47" s="33">
        <v>1898</v>
      </c>
      <c r="G47" s="33">
        <v>369</v>
      </c>
      <c r="H47" s="33">
        <v>219</v>
      </c>
      <c r="I47" s="48">
        <v>10.5</v>
      </c>
      <c r="J47" s="19">
        <f>E47/I47</f>
        <v>9.904761904761905</v>
      </c>
      <c r="K47" s="19">
        <f>F47/I47</f>
        <v>180.76190476190476</v>
      </c>
      <c r="L47" s="19">
        <f>G47/I47</f>
        <v>35.142857142857146</v>
      </c>
      <c r="M47" s="19">
        <f>H47/I47</f>
        <v>20.857142857142858</v>
      </c>
      <c r="N47" s="19">
        <f>(E47+F47+G47+H47)/I47</f>
        <v>246.66666666666666</v>
      </c>
      <c r="O47" s="2"/>
    </row>
    <row r="48" spans="1:15" s="1" customFormat="1" ht="11.25">
      <c r="A48" s="33">
        <v>41</v>
      </c>
      <c r="B48" s="75"/>
      <c r="C48" s="76"/>
      <c r="D48" s="34">
        <v>5</v>
      </c>
      <c r="E48" s="33">
        <v>164</v>
      </c>
      <c r="F48" s="33">
        <v>2326</v>
      </c>
      <c r="G48" s="33">
        <v>477</v>
      </c>
      <c r="H48" s="33">
        <v>404</v>
      </c>
      <c r="I48" s="48">
        <v>10.5</v>
      </c>
      <c r="J48" s="19">
        <f t="shared" si="9"/>
        <v>15.619047619047619</v>
      </c>
      <c r="K48" s="19">
        <f t="shared" si="10"/>
        <v>221.52380952380952</v>
      </c>
      <c r="L48" s="19">
        <f t="shared" si="11"/>
        <v>45.42857142857143</v>
      </c>
      <c r="M48" s="19">
        <f t="shared" si="12"/>
        <v>38.476190476190474</v>
      </c>
      <c r="N48" s="19">
        <f t="shared" si="13"/>
        <v>321.04761904761904</v>
      </c>
      <c r="O48" s="2"/>
    </row>
    <row r="49" spans="1:15" s="1" customFormat="1" ht="11.25">
      <c r="A49" s="2"/>
      <c r="O49" s="2"/>
    </row>
    <row r="50" ht="12.75">
      <c r="A50" s="3"/>
    </row>
    <row r="51" spans="1:55" ht="19.5" customHeight="1">
      <c r="A51" s="22" t="s">
        <v>0</v>
      </c>
      <c r="B51" s="71" t="s">
        <v>25</v>
      </c>
      <c r="C51" s="72"/>
      <c r="D51" s="102" t="s">
        <v>67</v>
      </c>
      <c r="E51" s="81" t="s">
        <v>70</v>
      </c>
      <c r="F51" s="100"/>
      <c r="G51" s="100"/>
      <c r="H51" s="82"/>
      <c r="I51" s="24" t="s">
        <v>16</v>
      </c>
      <c r="J51" s="39" t="s">
        <v>18</v>
      </c>
      <c r="K51" s="40" t="s">
        <v>18</v>
      </c>
      <c r="L51" s="24" t="s">
        <v>22</v>
      </c>
      <c r="M51" s="24" t="s">
        <v>22</v>
      </c>
      <c r="N51" s="22" t="s">
        <v>18</v>
      </c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>
      <c r="A52" s="41" t="s">
        <v>2</v>
      </c>
      <c r="B52" s="73"/>
      <c r="C52" s="74"/>
      <c r="D52" s="103"/>
      <c r="E52" s="85"/>
      <c r="F52" s="101"/>
      <c r="G52" s="101"/>
      <c r="H52" s="86"/>
      <c r="I52" s="42" t="s">
        <v>17</v>
      </c>
      <c r="J52" s="43" t="s">
        <v>19</v>
      </c>
      <c r="K52" s="44" t="s">
        <v>21</v>
      </c>
      <c r="L52" s="42" t="s">
        <v>73</v>
      </c>
      <c r="M52" s="42" t="s">
        <v>77</v>
      </c>
      <c r="N52" s="41" t="s">
        <v>23</v>
      </c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41"/>
      <c r="B53" s="73"/>
      <c r="C53" s="74"/>
      <c r="D53" s="103"/>
      <c r="E53" s="26" t="s">
        <v>59</v>
      </c>
      <c r="F53" s="26" t="s">
        <v>72</v>
      </c>
      <c r="G53" s="27" t="s">
        <v>76</v>
      </c>
      <c r="H53" s="22" t="s">
        <v>74</v>
      </c>
      <c r="I53" s="49"/>
      <c r="J53" s="43" t="s">
        <v>20</v>
      </c>
      <c r="K53" s="44" t="s">
        <v>20</v>
      </c>
      <c r="L53" s="42" t="s">
        <v>20</v>
      </c>
      <c r="M53" s="42" t="s">
        <v>78</v>
      </c>
      <c r="N53" s="4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29"/>
      <c r="B54" s="75"/>
      <c r="C54" s="76"/>
      <c r="D54" s="104"/>
      <c r="E54" s="32" t="s">
        <v>71</v>
      </c>
      <c r="F54" s="32" t="s">
        <v>71</v>
      </c>
      <c r="G54" s="45" t="s">
        <v>71</v>
      </c>
      <c r="H54" s="32" t="s">
        <v>75</v>
      </c>
      <c r="I54" s="31"/>
      <c r="J54" s="30"/>
      <c r="K54" s="46"/>
      <c r="L54" s="47"/>
      <c r="M54" s="47"/>
      <c r="N54" s="29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15" s="1" customFormat="1" ht="11.25">
      <c r="A55" s="29">
        <v>42</v>
      </c>
      <c r="B55" s="79" t="s">
        <v>34</v>
      </c>
      <c r="C55" s="80"/>
      <c r="D55" s="32">
        <v>1</v>
      </c>
      <c r="E55" s="37">
        <v>139</v>
      </c>
      <c r="F55" s="33">
        <v>2552</v>
      </c>
      <c r="G55" s="33">
        <v>777</v>
      </c>
      <c r="H55" s="33">
        <v>142</v>
      </c>
      <c r="I55" s="48">
        <v>10.5</v>
      </c>
      <c r="J55" s="19">
        <f aca="true" t="shared" si="14" ref="J55:J77">E55/I55</f>
        <v>13.238095238095237</v>
      </c>
      <c r="K55" s="19">
        <f aca="true" t="shared" si="15" ref="K55:K77">F55/I55</f>
        <v>243.04761904761904</v>
      </c>
      <c r="L55" s="19">
        <f aca="true" t="shared" si="16" ref="L55:L77">G55/I55</f>
        <v>74</v>
      </c>
      <c r="M55" s="19">
        <f aca="true" t="shared" si="17" ref="M55:M77">H55/I55</f>
        <v>13.523809523809524</v>
      </c>
      <c r="N55" s="19">
        <f aca="true" t="shared" si="18" ref="N55:N77">(E55+F55+G55+H55)/I55</f>
        <v>343.8095238095238</v>
      </c>
      <c r="O55" s="2"/>
    </row>
    <row r="56" spans="1:15" s="1" customFormat="1" ht="11.25">
      <c r="A56" s="33">
        <v>43</v>
      </c>
      <c r="B56" s="81" t="s">
        <v>35</v>
      </c>
      <c r="C56" s="82"/>
      <c r="D56" s="36">
        <v>1</v>
      </c>
      <c r="E56" s="37">
        <v>108</v>
      </c>
      <c r="F56" s="33">
        <v>1106</v>
      </c>
      <c r="G56" s="33">
        <v>457</v>
      </c>
      <c r="H56" s="33">
        <v>275</v>
      </c>
      <c r="I56" s="48">
        <v>10.5</v>
      </c>
      <c r="J56" s="19">
        <f t="shared" si="14"/>
        <v>10.285714285714286</v>
      </c>
      <c r="K56" s="19">
        <f t="shared" si="15"/>
        <v>105.33333333333333</v>
      </c>
      <c r="L56" s="19">
        <f t="shared" si="16"/>
        <v>43.523809523809526</v>
      </c>
      <c r="M56" s="19">
        <f t="shared" si="17"/>
        <v>26.19047619047619</v>
      </c>
      <c r="N56" s="19">
        <f t="shared" si="18"/>
        <v>185.33333333333334</v>
      </c>
      <c r="O56" s="2"/>
    </row>
    <row r="57" spans="1:15" s="1" customFormat="1" ht="11.25">
      <c r="A57" s="33">
        <v>44</v>
      </c>
      <c r="B57" s="83"/>
      <c r="C57" s="84"/>
      <c r="D57" s="36">
        <v>2</v>
      </c>
      <c r="E57" s="37">
        <v>104</v>
      </c>
      <c r="F57" s="33">
        <v>736</v>
      </c>
      <c r="G57" s="33">
        <v>461</v>
      </c>
      <c r="H57" s="33">
        <v>249</v>
      </c>
      <c r="I57" s="48">
        <v>10.5</v>
      </c>
      <c r="J57" s="19">
        <f t="shared" si="14"/>
        <v>9.904761904761905</v>
      </c>
      <c r="K57" s="19">
        <f t="shared" si="15"/>
        <v>70.0952380952381</v>
      </c>
      <c r="L57" s="19">
        <f t="shared" si="16"/>
        <v>43.904761904761905</v>
      </c>
      <c r="M57" s="19">
        <f t="shared" si="17"/>
        <v>23.714285714285715</v>
      </c>
      <c r="N57" s="19">
        <f t="shared" si="18"/>
        <v>147.61904761904762</v>
      </c>
      <c r="O57" s="2"/>
    </row>
    <row r="58" spans="1:15" s="1" customFormat="1" ht="11.25">
      <c r="A58" s="33">
        <v>45</v>
      </c>
      <c r="B58" s="83"/>
      <c r="C58" s="84"/>
      <c r="D58" s="36">
        <v>3</v>
      </c>
      <c r="E58" s="37">
        <v>90</v>
      </c>
      <c r="F58" s="33">
        <v>1092</v>
      </c>
      <c r="G58" s="33">
        <v>660</v>
      </c>
      <c r="H58" s="33">
        <v>324</v>
      </c>
      <c r="I58" s="48">
        <v>10.5</v>
      </c>
      <c r="J58" s="19">
        <f t="shared" si="14"/>
        <v>8.571428571428571</v>
      </c>
      <c r="K58" s="19">
        <f t="shared" si="15"/>
        <v>104</v>
      </c>
      <c r="L58" s="19">
        <f t="shared" si="16"/>
        <v>62.857142857142854</v>
      </c>
      <c r="M58" s="19">
        <f t="shared" si="17"/>
        <v>30.857142857142858</v>
      </c>
      <c r="N58" s="19">
        <f t="shared" si="18"/>
        <v>206.28571428571428</v>
      </c>
      <c r="O58" s="2"/>
    </row>
    <row r="59" spans="1:15" s="1" customFormat="1" ht="11.25">
      <c r="A59" s="33">
        <v>46</v>
      </c>
      <c r="B59" s="83"/>
      <c r="C59" s="84"/>
      <c r="D59" s="36">
        <v>4</v>
      </c>
      <c r="E59" s="37">
        <v>66</v>
      </c>
      <c r="F59" s="33">
        <v>846</v>
      </c>
      <c r="G59" s="33">
        <v>461</v>
      </c>
      <c r="H59" s="33">
        <v>177</v>
      </c>
      <c r="I59" s="48">
        <v>10.5</v>
      </c>
      <c r="J59" s="19">
        <f>E59/I59</f>
        <v>6.285714285714286</v>
      </c>
      <c r="K59" s="19">
        <f>F59/I59</f>
        <v>80.57142857142857</v>
      </c>
      <c r="L59" s="19">
        <f>G59/I59</f>
        <v>43.904761904761905</v>
      </c>
      <c r="M59" s="19">
        <f>H59/I59</f>
        <v>16.857142857142858</v>
      </c>
      <c r="N59" s="19">
        <f>(E59+F59+G59+H59)/I59</f>
        <v>147.61904761904762</v>
      </c>
      <c r="O59" s="2"/>
    </row>
    <row r="60" spans="1:15" s="1" customFormat="1" ht="11.25">
      <c r="A60" s="33">
        <v>47</v>
      </c>
      <c r="B60" s="85"/>
      <c r="C60" s="86"/>
      <c r="D60" s="36">
        <v>5</v>
      </c>
      <c r="E60" s="37">
        <v>68</v>
      </c>
      <c r="F60" s="33">
        <v>982</v>
      </c>
      <c r="G60" s="33">
        <v>396</v>
      </c>
      <c r="H60" s="33">
        <v>166</v>
      </c>
      <c r="I60" s="48">
        <v>10.5</v>
      </c>
      <c r="J60" s="19">
        <f t="shared" si="14"/>
        <v>6.476190476190476</v>
      </c>
      <c r="K60" s="19">
        <f t="shared" si="15"/>
        <v>93.52380952380952</v>
      </c>
      <c r="L60" s="19">
        <f t="shared" si="16"/>
        <v>37.714285714285715</v>
      </c>
      <c r="M60" s="19">
        <f t="shared" si="17"/>
        <v>15.80952380952381</v>
      </c>
      <c r="N60" s="19">
        <f t="shared" si="18"/>
        <v>153.52380952380952</v>
      </c>
      <c r="O60" s="2"/>
    </row>
    <row r="61" spans="1:15" s="1" customFormat="1" ht="11.25">
      <c r="A61" s="33">
        <v>48</v>
      </c>
      <c r="B61" s="79" t="s">
        <v>36</v>
      </c>
      <c r="C61" s="80"/>
      <c r="D61" s="36">
        <v>1</v>
      </c>
      <c r="E61" s="37">
        <v>83</v>
      </c>
      <c r="F61" s="33">
        <v>702</v>
      </c>
      <c r="G61" s="33">
        <v>474</v>
      </c>
      <c r="H61" s="33">
        <v>156</v>
      </c>
      <c r="I61" s="48">
        <v>10.5</v>
      </c>
      <c r="J61" s="19">
        <f t="shared" si="14"/>
        <v>7.904761904761905</v>
      </c>
      <c r="K61" s="19">
        <f t="shared" si="15"/>
        <v>66.85714285714286</v>
      </c>
      <c r="L61" s="19">
        <f t="shared" si="16"/>
        <v>45.142857142857146</v>
      </c>
      <c r="M61" s="19">
        <f t="shared" si="17"/>
        <v>14.857142857142858</v>
      </c>
      <c r="N61" s="19">
        <f t="shared" si="18"/>
        <v>134.76190476190476</v>
      </c>
      <c r="O61" s="2"/>
    </row>
    <row r="62" spans="1:15" s="1" customFormat="1" ht="11.25">
      <c r="A62" s="33">
        <v>49</v>
      </c>
      <c r="B62" s="79" t="s">
        <v>37</v>
      </c>
      <c r="C62" s="80"/>
      <c r="D62" s="36">
        <v>1</v>
      </c>
      <c r="E62" s="37">
        <v>92</v>
      </c>
      <c r="F62" s="33">
        <v>939</v>
      </c>
      <c r="G62" s="33">
        <v>855</v>
      </c>
      <c r="H62" s="33">
        <v>110</v>
      </c>
      <c r="I62" s="48">
        <v>10.5</v>
      </c>
      <c r="J62" s="19">
        <f t="shared" si="14"/>
        <v>8.761904761904763</v>
      </c>
      <c r="K62" s="19">
        <f t="shared" si="15"/>
        <v>89.42857142857143</v>
      </c>
      <c r="L62" s="19">
        <f t="shared" si="16"/>
        <v>81.42857142857143</v>
      </c>
      <c r="M62" s="19">
        <f t="shared" si="17"/>
        <v>10.476190476190476</v>
      </c>
      <c r="N62" s="19">
        <f t="shared" si="18"/>
        <v>190.0952380952381</v>
      </c>
      <c r="O62" s="2"/>
    </row>
    <row r="63" spans="1:15" s="1" customFormat="1" ht="11.25">
      <c r="A63" s="35">
        <v>50</v>
      </c>
      <c r="B63" s="79" t="s">
        <v>38</v>
      </c>
      <c r="C63" s="80"/>
      <c r="D63" s="34">
        <v>1</v>
      </c>
      <c r="E63" s="37">
        <v>84</v>
      </c>
      <c r="F63" s="33">
        <v>696</v>
      </c>
      <c r="G63" s="33">
        <v>965</v>
      </c>
      <c r="H63" s="33">
        <v>70</v>
      </c>
      <c r="I63" s="48">
        <v>10.5</v>
      </c>
      <c r="J63" s="19">
        <f t="shared" si="14"/>
        <v>8</v>
      </c>
      <c r="K63" s="19">
        <f t="shared" si="15"/>
        <v>66.28571428571429</v>
      </c>
      <c r="L63" s="19">
        <f t="shared" si="16"/>
        <v>91.9047619047619</v>
      </c>
      <c r="M63" s="19">
        <f t="shared" si="17"/>
        <v>6.666666666666667</v>
      </c>
      <c r="N63" s="19">
        <f t="shared" si="18"/>
        <v>172.85714285714286</v>
      </c>
      <c r="O63" s="2"/>
    </row>
    <row r="64" spans="1:15" s="1" customFormat="1" ht="11.25">
      <c r="A64" s="35">
        <v>51</v>
      </c>
      <c r="B64" s="71" t="s">
        <v>39</v>
      </c>
      <c r="C64" s="72"/>
      <c r="D64" s="34">
        <v>1</v>
      </c>
      <c r="E64" s="37">
        <v>110</v>
      </c>
      <c r="F64" s="33">
        <v>1536</v>
      </c>
      <c r="G64" s="33">
        <v>1177</v>
      </c>
      <c r="H64" s="33">
        <v>116</v>
      </c>
      <c r="I64" s="48">
        <v>10.5</v>
      </c>
      <c r="J64" s="19">
        <f t="shared" si="14"/>
        <v>10.476190476190476</v>
      </c>
      <c r="K64" s="19">
        <f t="shared" si="15"/>
        <v>146.28571428571428</v>
      </c>
      <c r="L64" s="19">
        <f t="shared" si="16"/>
        <v>112.0952380952381</v>
      </c>
      <c r="M64" s="19">
        <f t="shared" si="17"/>
        <v>11.047619047619047</v>
      </c>
      <c r="N64" s="19">
        <f t="shared" si="18"/>
        <v>279.9047619047619</v>
      </c>
      <c r="O64" s="2"/>
    </row>
    <row r="65" spans="1:15" s="1" customFormat="1" ht="11.25">
      <c r="A65" s="35">
        <v>52</v>
      </c>
      <c r="B65" s="73"/>
      <c r="C65" s="74"/>
      <c r="D65" s="34">
        <v>2</v>
      </c>
      <c r="E65" s="37">
        <v>71</v>
      </c>
      <c r="F65" s="33">
        <v>645</v>
      </c>
      <c r="G65" s="33">
        <v>903</v>
      </c>
      <c r="H65" s="33">
        <v>54</v>
      </c>
      <c r="I65" s="48">
        <v>10.5</v>
      </c>
      <c r="J65" s="19">
        <f t="shared" si="14"/>
        <v>6.761904761904762</v>
      </c>
      <c r="K65" s="19">
        <f t="shared" si="15"/>
        <v>61.42857142857143</v>
      </c>
      <c r="L65" s="19">
        <f t="shared" si="16"/>
        <v>86</v>
      </c>
      <c r="M65" s="19">
        <f t="shared" si="17"/>
        <v>5.142857142857143</v>
      </c>
      <c r="N65" s="19">
        <f t="shared" si="18"/>
        <v>159.33333333333334</v>
      </c>
      <c r="O65" s="2"/>
    </row>
    <row r="66" spans="1:15" s="1" customFormat="1" ht="11.25">
      <c r="A66" s="35">
        <v>53</v>
      </c>
      <c r="B66" s="73"/>
      <c r="C66" s="74"/>
      <c r="D66" s="23">
        <v>3</v>
      </c>
      <c r="E66" s="37">
        <v>98</v>
      </c>
      <c r="F66" s="33">
        <v>728</v>
      </c>
      <c r="G66" s="33">
        <v>863</v>
      </c>
      <c r="H66" s="33">
        <v>115</v>
      </c>
      <c r="I66" s="48">
        <v>10.5</v>
      </c>
      <c r="J66" s="19">
        <f>E66/I66</f>
        <v>9.333333333333334</v>
      </c>
      <c r="K66" s="19">
        <f>F66/I66</f>
        <v>69.33333333333333</v>
      </c>
      <c r="L66" s="19">
        <f>G66/I66</f>
        <v>82.19047619047619</v>
      </c>
      <c r="M66" s="19">
        <f>H66/I66</f>
        <v>10.952380952380953</v>
      </c>
      <c r="N66" s="19">
        <f>(E66+F66+G66+H66)/I66</f>
        <v>171.8095238095238</v>
      </c>
      <c r="O66" s="2"/>
    </row>
    <row r="67" spans="1:15" s="1" customFormat="1" ht="11.25">
      <c r="A67" s="35">
        <v>54</v>
      </c>
      <c r="B67" s="75"/>
      <c r="C67" s="76"/>
      <c r="D67" s="23">
        <v>4</v>
      </c>
      <c r="E67" s="37">
        <v>51</v>
      </c>
      <c r="F67" s="33">
        <v>641</v>
      </c>
      <c r="G67" s="33">
        <v>441</v>
      </c>
      <c r="H67" s="33">
        <v>70</v>
      </c>
      <c r="I67" s="48">
        <v>10.5</v>
      </c>
      <c r="J67" s="19">
        <f t="shared" si="14"/>
        <v>4.857142857142857</v>
      </c>
      <c r="K67" s="19">
        <f t="shared" si="15"/>
        <v>61.04761904761905</v>
      </c>
      <c r="L67" s="19">
        <f t="shared" si="16"/>
        <v>42</v>
      </c>
      <c r="M67" s="19">
        <f t="shared" si="17"/>
        <v>6.666666666666667</v>
      </c>
      <c r="N67" s="19">
        <f t="shared" si="18"/>
        <v>114.57142857142857</v>
      </c>
      <c r="O67" s="2"/>
    </row>
    <row r="68" spans="1:15" s="1" customFormat="1" ht="11.25">
      <c r="A68" s="35">
        <v>55</v>
      </c>
      <c r="B68" s="81" t="s">
        <v>40</v>
      </c>
      <c r="C68" s="82"/>
      <c r="D68" s="34">
        <v>1</v>
      </c>
      <c r="E68" s="37">
        <v>134</v>
      </c>
      <c r="F68" s="33">
        <v>1841</v>
      </c>
      <c r="G68" s="33">
        <v>809</v>
      </c>
      <c r="H68" s="33">
        <v>94</v>
      </c>
      <c r="I68" s="48">
        <v>10.5</v>
      </c>
      <c r="J68" s="19">
        <f t="shared" si="14"/>
        <v>12.761904761904763</v>
      </c>
      <c r="K68" s="19">
        <f t="shared" si="15"/>
        <v>175.33333333333334</v>
      </c>
      <c r="L68" s="19">
        <f t="shared" si="16"/>
        <v>77.04761904761905</v>
      </c>
      <c r="M68" s="19">
        <f t="shared" si="17"/>
        <v>8.952380952380953</v>
      </c>
      <c r="N68" s="19">
        <f t="shared" si="18"/>
        <v>274.0952380952381</v>
      </c>
      <c r="O68" s="2"/>
    </row>
    <row r="69" spans="1:15" s="1" customFormat="1" ht="11.25">
      <c r="A69" s="35">
        <v>56</v>
      </c>
      <c r="B69" s="85"/>
      <c r="C69" s="86"/>
      <c r="D69" s="34">
        <v>2</v>
      </c>
      <c r="E69" s="37">
        <v>200</v>
      </c>
      <c r="F69" s="33">
        <v>1349</v>
      </c>
      <c r="G69" s="33">
        <v>693</v>
      </c>
      <c r="H69" s="33">
        <v>138</v>
      </c>
      <c r="I69" s="48">
        <v>10.5</v>
      </c>
      <c r="J69" s="19">
        <f t="shared" si="14"/>
        <v>19.047619047619047</v>
      </c>
      <c r="K69" s="19">
        <f t="shared" si="15"/>
        <v>128.47619047619048</v>
      </c>
      <c r="L69" s="19">
        <f t="shared" si="16"/>
        <v>66</v>
      </c>
      <c r="M69" s="19">
        <f t="shared" si="17"/>
        <v>13.142857142857142</v>
      </c>
      <c r="N69" s="19">
        <f t="shared" si="18"/>
        <v>226.66666666666666</v>
      </c>
      <c r="O69" s="2"/>
    </row>
    <row r="70" spans="1:15" s="1" customFormat="1" ht="11.25">
      <c r="A70" s="35">
        <v>57</v>
      </c>
      <c r="B70" s="79" t="s">
        <v>41</v>
      </c>
      <c r="C70" s="80"/>
      <c r="D70" s="34">
        <v>1</v>
      </c>
      <c r="E70" s="37">
        <v>100</v>
      </c>
      <c r="F70" s="33">
        <v>1947</v>
      </c>
      <c r="G70" s="33">
        <v>714</v>
      </c>
      <c r="H70" s="33">
        <v>165</v>
      </c>
      <c r="I70" s="48">
        <v>10.5</v>
      </c>
      <c r="J70" s="19">
        <f t="shared" si="14"/>
        <v>9.523809523809524</v>
      </c>
      <c r="K70" s="19">
        <f t="shared" si="15"/>
        <v>185.42857142857142</v>
      </c>
      <c r="L70" s="19">
        <f t="shared" si="16"/>
        <v>68</v>
      </c>
      <c r="M70" s="19">
        <f t="shared" si="17"/>
        <v>15.714285714285714</v>
      </c>
      <c r="N70" s="19">
        <f t="shared" si="18"/>
        <v>278.6666666666667</v>
      </c>
      <c r="O70" s="2"/>
    </row>
    <row r="71" spans="1:15" s="1" customFormat="1" ht="11.25">
      <c r="A71" s="35">
        <v>58</v>
      </c>
      <c r="B71" s="79" t="s">
        <v>42</v>
      </c>
      <c r="C71" s="80"/>
      <c r="D71" s="34">
        <v>1</v>
      </c>
      <c r="E71" s="37">
        <v>98</v>
      </c>
      <c r="F71" s="33">
        <v>643</v>
      </c>
      <c r="G71" s="33">
        <v>521</v>
      </c>
      <c r="H71" s="33">
        <v>125</v>
      </c>
      <c r="I71" s="48">
        <v>10.5</v>
      </c>
      <c r="J71" s="19">
        <f t="shared" si="14"/>
        <v>9.333333333333334</v>
      </c>
      <c r="K71" s="19">
        <f t="shared" si="15"/>
        <v>61.23809523809524</v>
      </c>
      <c r="L71" s="19">
        <f t="shared" si="16"/>
        <v>49.61904761904762</v>
      </c>
      <c r="M71" s="19">
        <f t="shared" si="17"/>
        <v>11.904761904761905</v>
      </c>
      <c r="N71" s="19">
        <f t="shared" si="18"/>
        <v>132.0952380952381</v>
      </c>
      <c r="O71" s="2"/>
    </row>
    <row r="72" spans="1:15" s="1" customFormat="1" ht="11.25">
      <c r="A72" s="35">
        <v>59</v>
      </c>
      <c r="B72" s="79" t="s">
        <v>43</v>
      </c>
      <c r="C72" s="80"/>
      <c r="D72" s="34">
        <v>1</v>
      </c>
      <c r="E72" s="37">
        <v>131</v>
      </c>
      <c r="F72" s="33">
        <v>881</v>
      </c>
      <c r="G72" s="33">
        <v>659</v>
      </c>
      <c r="H72" s="33">
        <v>87</v>
      </c>
      <c r="I72" s="48">
        <v>10.5</v>
      </c>
      <c r="J72" s="19">
        <f t="shared" si="14"/>
        <v>12.476190476190476</v>
      </c>
      <c r="K72" s="19">
        <f t="shared" si="15"/>
        <v>83.9047619047619</v>
      </c>
      <c r="L72" s="19">
        <f t="shared" si="16"/>
        <v>62.76190476190476</v>
      </c>
      <c r="M72" s="19">
        <f t="shared" si="17"/>
        <v>8.285714285714286</v>
      </c>
      <c r="N72" s="19">
        <f t="shared" si="18"/>
        <v>167.42857142857142</v>
      </c>
      <c r="O72" s="2"/>
    </row>
    <row r="73" spans="1:15" s="1" customFormat="1" ht="11.25">
      <c r="A73" s="35">
        <v>60</v>
      </c>
      <c r="B73" s="79" t="s">
        <v>44</v>
      </c>
      <c r="C73" s="80"/>
      <c r="D73" s="34">
        <v>1</v>
      </c>
      <c r="E73" s="37">
        <v>186</v>
      </c>
      <c r="F73" s="33">
        <v>1894</v>
      </c>
      <c r="G73" s="33">
        <v>1140</v>
      </c>
      <c r="H73" s="33">
        <v>144</v>
      </c>
      <c r="I73" s="48">
        <v>10.5</v>
      </c>
      <c r="J73" s="19">
        <f t="shared" si="14"/>
        <v>17.714285714285715</v>
      </c>
      <c r="K73" s="19">
        <f t="shared" si="15"/>
        <v>180.38095238095238</v>
      </c>
      <c r="L73" s="19">
        <f t="shared" si="16"/>
        <v>108.57142857142857</v>
      </c>
      <c r="M73" s="19">
        <f t="shared" si="17"/>
        <v>13.714285714285714</v>
      </c>
      <c r="N73" s="19">
        <f t="shared" si="18"/>
        <v>320.3809523809524</v>
      </c>
      <c r="O73" s="2"/>
    </row>
    <row r="74" spans="1:15" s="1" customFormat="1" ht="11.25">
      <c r="A74" s="33">
        <v>61</v>
      </c>
      <c r="B74" s="79" t="s">
        <v>45</v>
      </c>
      <c r="C74" s="80"/>
      <c r="D74" s="34">
        <v>1</v>
      </c>
      <c r="E74" s="37">
        <v>121</v>
      </c>
      <c r="F74" s="33">
        <v>744</v>
      </c>
      <c r="G74" s="33">
        <v>669</v>
      </c>
      <c r="H74" s="33">
        <v>217</v>
      </c>
      <c r="I74" s="48">
        <v>10.5</v>
      </c>
      <c r="J74" s="19">
        <f t="shared" si="14"/>
        <v>11.523809523809524</v>
      </c>
      <c r="K74" s="19">
        <f t="shared" si="15"/>
        <v>70.85714285714286</v>
      </c>
      <c r="L74" s="19">
        <f t="shared" si="16"/>
        <v>63.714285714285715</v>
      </c>
      <c r="M74" s="19">
        <f t="shared" si="17"/>
        <v>20.666666666666668</v>
      </c>
      <c r="N74" s="19">
        <f t="shared" si="18"/>
        <v>166.76190476190476</v>
      </c>
      <c r="O74" s="2"/>
    </row>
    <row r="75" spans="1:15" s="1" customFormat="1" ht="11.25">
      <c r="A75" s="33">
        <v>62</v>
      </c>
      <c r="B75" s="79" t="s">
        <v>46</v>
      </c>
      <c r="C75" s="80"/>
      <c r="D75" s="36">
        <v>1</v>
      </c>
      <c r="E75" s="37">
        <v>108</v>
      </c>
      <c r="F75" s="33">
        <v>842</v>
      </c>
      <c r="G75" s="33">
        <v>954</v>
      </c>
      <c r="H75" s="33">
        <v>201</v>
      </c>
      <c r="I75" s="48">
        <v>10.5</v>
      </c>
      <c r="J75" s="19">
        <f t="shared" si="14"/>
        <v>10.285714285714286</v>
      </c>
      <c r="K75" s="19">
        <f t="shared" si="15"/>
        <v>80.19047619047619</v>
      </c>
      <c r="L75" s="19">
        <f t="shared" si="16"/>
        <v>90.85714285714286</v>
      </c>
      <c r="M75" s="19">
        <f t="shared" si="17"/>
        <v>19.142857142857142</v>
      </c>
      <c r="N75" s="19">
        <f t="shared" si="18"/>
        <v>200.47619047619048</v>
      </c>
      <c r="O75" s="2"/>
    </row>
    <row r="76" spans="1:15" s="1" customFormat="1" ht="11.25">
      <c r="A76" s="35">
        <v>63</v>
      </c>
      <c r="B76" s="79" t="s">
        <v>69</v>
      </c>
      <c r="C76" s="87"/>
      <c r="D76" s="36">
        <v>1</v>
      </c>
      <c r="E76" s="37">
        <v>147</v>
      </c>
      <c r="F76" s="33">
        <v>1997</v>
      </c>
      <c r="G76" s="33">
        <v>1149</v>
      </c>
      <c r="H76" s="33">
        <v>204</v>
      </c>
      <c r="I76" s="48">
        <v>10.5</v>
      </c>
      <c r="J76" s="19">
        <f t="shared" si="14"/>
        <v>14</v>
      </c>
      <c r="K76" s="19">
        <f t="shared" si="15"/>
        <v>190.1904761904762</v>
      </c>
      <c r="L76" s="19">
        <f t="shared" si="16"/>
        <v>109.42857142857143</v>
      </c>
      <c r="M76" s="19">
        <f t="shared" si="17"/>
        <v>19.428571428571427</v>
      </c>
      <c r="N76" s="19">
        <f t="shared" si="18"/>
        <v>333.04761904761904</v>
      </c>
      <c r="O76" s="2"/>
    </row>
    <row r="77" spans="1:15" s="1" customFormat="1" ht="11.25">
      <c r="A77" s="35">
        <v>64</v>
      </c>
      <c r="B77" s="81" t="s">
        <v>47</v>
      </c>
      <c r="C77" s="82"/>
      <c r="D77" s="34">
        <v>1</v>
      </c>
      <c r="E77" s="37">
        <v>84</v>
      </c>
      <c r="F77" s="33">
        <v>1674</v>
      </c>
      <c r="G77" s="33">
        <v>1086</v>
      </c>
      <c r="H77" s="33">
        <v>190</v>
      </c>
      <c r="I77" s="48">
        <v>10.5</v>
      </c>
      <c r="J77" s="19">
        <f t="shared" si="14"/>
        <v>8</v>
      </c>
      <c r="K77" s="19">
        <f t="shared" si="15"/>
        <v>159.42857142857142</v>
      </c>
      <c r="L77" s="19">
        <f t="shared" si="16"/>
        <v>103.42857142857143</v>
      </c>
      <c r="M77" s="19">
        <f t="shared" si="17"/>
        <v>18.095238095238095</v>
      </c>
      <c r="N77" s="19">
        <f t="shared" si="18"/>
        <v>288.95238095238096</v>
      </c>
      <c r="O77" s="2"/>
    </row>
    <row r="78" spans="1:15" s="1" customFormat="1" ht="11.25">
      <c r="A78" s="35">
        <v>65</v>
      </c>
      <c r="B78" s="83"/>
      <c r="C78" s="84"/>
      <c r="D78" s="65">
        <v>2</v>
      </c>
      <c r="E78" s="37">
        <v>89</v>
      </c>
      <c r="F78" s="33">
        <v>1443</v>
      </c>
      <c r="G78" s="33">
        <v>950</v>
      </c>
      <c r="H78" s="33">
        <v>227</v>
      </c>
      <c r="I78" s="48">
        <v>10.5</v>
      </c>
      <c r="J78" s="19">
        <f>E78/I78</f>
        <v>8.476190476190476</v>
      </c>
      <c r="K78" s="19">
        <f>F78/I78</f>
        <v>137.42857142857142</v>
      </c>
      <c r="L78" s="19">
        <f>G78/I78</f>
        <v>90.47619047619048</v>
      </c>
      <c r="M78" s="19">
        <f>H78/I78</f>
        <v>21.61904761904762</v>
      </c>
      <c r="N78" s="19">
        <f>(E78+F78+G78+H78)/I78</f>
        <v>258</v>
      </c>
      <c r="O78" s="2"/>
    </row>
    <row r="79" spans="1:15" s="1" customFormat="1" ht="11.25">
      <c r="A79" s="35">
        <v>66</v>
      </c>
      <c r="B79" s="85"/>
      <c r="C79" s="86"/>
      <c r="D79" s="65">
        <v>3</v>
      </c>
      <c r="E79" s="37">
        <v>109</v>
      </c>
      <c r="F79" s="33">
        <v>1748</v>
      </c>
      <c r="G79" s="33">
        <v>665</v>
      </c>
      <c r="H79" s="33">
        <v>166</v>
      </c>
      <c r="I79" s="48">
        <v>10.5</v>
      </c>
      <c r="J79" s="19">
        <f aca="true" t="shared" si="19" ref="J79:J94">E79/I79</f>
        <v>10.380952380952381</v>
      </c>
      <c r="K79" s="19">
        <f aca="true" t="shared" si="20" ref="K79:K94">F79/I79</f>
        <v>166.47619047619048</v>
      </c>
      <c r="L79" s="19">
        <f aca="true" t="shared" si="21" ref="L79:L94">G79/I79</f>
        <v>63.333333333333336</v>
      </c>
      <c r="M79" s="19">
        <f aca="true" t="shared" si="22" ref="M79:M94">H79/I79</f>
        <v>15.80952380952381</v>
      </c>
      <c r="N79" s="19">
        <f aca="true" t="shared" si="23" ref="N79:N94">(E79+F79+G79+H79)/I79</f>
        <v>256</v>
      </c>
      <c r="O79" s="2"/>
    </row>
    <row r="80" spans="1:15" s="1" customFormat="1" ht="11.25">
      <c r="A80" s="33">
        <v>67</v>
      </c>
      <c r="B80" s="79" t="s">
        <v>48</v>
      </c>
      <c r="C80" s="80"/>
      <c r="D80" s="34">
        <v>1</v>
      </c>
      <c r="E80" s="38">
        <v>118</v>
      </c>
      <c r="F80" s="25">
        <v>2926</v>
      </c>
      <c r="G80" s="25">
        <v>783</v>
      </c>
      <c r="H80" s="25">
        <v>203</v>
      </c>
      <c r="I80" s="48">
        <v>10.5</v>
      </c>
      <c r="J80" s="19">
        <f t="shared" si="19"/>
        <v>11.238095238095237</v>
      </c>
      <c r="K80" s="19">
        <f t="shared" si="20"/>
        <v>278.6666666666667</v>
      </c>
      <c r="L80" s="19">
        <f t="shared" si="21"/>
        <v>74.57142857142857</v>
      </c>
      <c r="M80" s="19">
        <f t="shared" si="22"/>
        <v>19.333333333333332</v>
      </c>
      <c r="N80" s="19">
        <f t="shared" si="23"/>
        <v>383.8095238095238</v>
      </c>
      <c r="O80" s="2"/>
    </row>
    <row r="81" spans="1:15" s="1" customFormat="1" ht="11.25">
      <c r="A81" s="33">
        <v>68</v>
      </c>
      <c r="B81" s="81" t="s">
        <v>49</v>
      </c>
      <c r="C81" s="82"/>
      <c r="D81" s="36">
        <v>1</v>
      </c>
      <c r="E81" s="37">
        <v>209</v>
      </c>
      <c r="F81" s="33">
        <v>1700</v>
      </c>
      <c r="G81" s="33">
        <v>888</v>
      </c>
      <c r="H81" s="33">
        <v>390</v>
      </c>
      <c r="I81" s="48">
        <v>10.5</v>
      </c>
      <c r="J81" s="19">
        <f t="shared" si="19"/>
        <v>19.904761904761905</v>
      </c>
      <c r="K81" s="19">
        <f t="shared" si="20"/>
        <v>161.9047619047619</v>
      </c>
      <c r="L81" s="19">
        <f t="shared" si="21"/>
        <v>84.57142857142857</v>
      </c>
      <c r="M81" s="19">
        <f t="shared" si="22"/>
        <v>37.142857142857146</v>
      </c>
      <c r="N81" s="19">
        <f t="shared" si="23"/>
        <v>303.5238095238095</v>
      </c>
      <c r="O81" s="2"/>
    </row>
    <row r="82" spans="1:15" s="1" customFormat="1" ht="11.25">
      <c r="A82" s="33">
        <v>69</v>
      </c>
      <c r="B82" s="83"/>
      <c r="C82" s="84"/>
      <c r="D82" s="36">
        <v>2</v>
      </c>
      <c r="E82" s="37">
        <v>236</v>
      </c>
      <c r="F82" s="33">
        <v>1739</v>
      </c>
      <c r="G82" s="33">
        <v>1257</v>
      </c>
      <c r="H82" s="33">
        <v>414</v>
      </c>
      <c r="I82" s="48">
        <v>10.5</v>
      </c>
      <c r="J82" s="19">
        <f t="shared" si="19"/>
        <v>22.476190476190474</v>
      </c>
      <c r="K82" s="19">
        <f t="shared" si="20"/>
        <v>165.61904761904762</v>
      </c>
      <c r="L82" s="19">
        <f t="shared" si="21"/>
        <v>119.71428571428571</v>
      </c>
      <c r="M82" s="19">
        <f t="shared" si="22"/>
        <v>39.42857142857143</v>
      </c>
      <c r="N82" s="19">
        <f t="shared" si="23"/>
        <v>347.23809523809524</v>
      </c>
      <c r="O82" s="2"/>
    </row>
    <row r="83" spans="1:15" s="1" customFormat="1" ht="11.25">
      <c r="A83" s="33">
        <v>70</v>
      </c>
      <c r="B83" s="83"/>
      <c r="C83" s="84"/>
      <c r="D83" s="36">
        <v>3</v>
      </c>
      <c r="E83" s="37">
        <v>218</v>
      </c>
      <c r="F83" s="33">
        <v>1988</v>
      </c>
      <c r="G83" s="33">
        <v>801</v>
      </c>
      <c r="H83" s="33">
        <v>487</v>
      </c>
      <c r="I83" s="48">
        <v>10.5</v>
      </c>
      <c r="J83" s="19">
        <f t="shared" si="19"/>
        <v>20.761904761904763</v>
      </c>
      <c r="K83" s="19">
        <f t="shared" si="20"/>
        <v>189.33333333333334</v>
      </c>
      <c r="L83" s="19">
        <f t="shared" si="21"/>
        <v>76.28571428571429</v>
      </c>
      <c r="M83" s="19">
        <f t="shared" si="22"/>
        <v>46.38095238095238</v>
      </c>
      <c r="N83" s="19">
        <f t="shared" si="23"/>
        <v>332.76190476190476</v>
      </c>
      <c r="O83" s="2"/>
    </row>
    <row r="84" spans="1:15" s="1" customFormat="1" ht="11.25">
      <c r="A84" s="33">
        <v>71</v>
      </c>
      <c r="B84" s="83"/>
      <c r="C84" s="84"/>
      <c r="D84" s="36">
        <v>4</v>
      </c>
      <c r="E84" s="37">
        <v>157</v>
      </c>
      <c r="F84" s="33">
        <v>1528</v>
      </c>
      <c r="G84" s="33">
        <v>678</v>
      </c>
      <c r="H84" s="33">
        <v>299</v>
      </c>
      <c r="I84" s="48">
        <v>10.5</v>
      </c>
      <c r="J84" s="19">
        <f t="shared" si="19"/>
        <v>14.952380952380953</v>
      </c>
      <c r="K84" s="19">
        <f t="shared" si="20"/>
        <v>145.52380952380952</v>
      </c>
      <c r="L84" s="19">
        <f t="shared" si="21"/>
        <v>64.57142857142857</v>
      </c>
      <c r="M84" s="19">
        <f t="shared" si="22"/>
        <v>28.476190476190474</v>
      </c>
      <c r="N84" s="19">
        <f t="shared" si="23"/>
        <v>253.52380952380952</v>
      </c>
      <c r="O84" s="2"/>
    </row>
    <row r="85" spans="1:15" s="1" customFormat="1" ht="11.25">
      <c r="A85" s="33">
        <v>72</v>
      </c>
      <c r="B85" s="85"/>
      <c r="C85" s="86"/>
      <c r="D85" s="36">
        <v>5</v>
      </c>
      <c r="E85" s="37">
        <v>168</v>
      </c>
      <c r="F85" s="33">
        <v>2072</v>
      </c>
      <c r="G85" s="33">
        <v>706</v>
      </c>
      <c r="H85" s="33">
        <v>271</v>
      </c>
      <c r="I85" s="48">
        <v>10.5</v>
      </c>
      <c r="J85" s="19">
        <f t="shared" si="19"/>
        <v>16</v>
      </c>
      <c r="K85" s="19">
        <f t="shared" si="20"/>
        <v>197.33333333333334</v>
      </c>
      <c r="L85" s="19">
        <f t="shared" si="21"/>
        <v>67.23809523809524</v>
      </c>
      <c r="M85" s="19">
        <f t="shared" si="22"/>
        <v>25.80952380952381</v>
      </c>
      <c r="N85" s="19">
        <f t="shared" si="23"/>
        <v>306.3809523809524</v>
      </c>
      <c r="O85" s="2"/>
    </row>
    <row r="86" spans="1:15" s="1" customFormat="1" ht="11.25">
      <c r="A86" s="35">
        <v>73</v>
      </c>
      <c r="B86" s="79" t="s">
        <v>50</v>
      </c>
      <c r="C86" s="80"/>
      <c r="D86" s="36">
        <v>1</v>
      </c>
      <c r="E86" s="37">
        <v>152</v>
      </c>
      <c r="F86" s="33">
        <v>2070</v>
      </c>
      <c r="G86" s="33">
        <v>776</v>
      </c>
      <c r="H86" s="33">
        <v>270</v>
      </c>
      <c r="I86" s="48">
        <v>10.5</v>
      </c>
      <c r="J86" s="19">
        <f t="shared" si="19"/>
        <v>14.476190476190476</v>
      </c>
      <c r="K86" s="19">
        <f t="shared" si="20"/>
        <v>197.14285714285714</v>
      </c>
      <c r="L86" s="19">
        <f t="shared" si="21"/>
        <v>73.9047619047619</v>
      </c>
      <c r="M86" s="19">
        <f t="shared" si="22"/>
        <v>25.714285714285715</v>
      </c>
      <c r="N86" s="19">
        <f t="shared" si="23"/>
        <v>311.23809523809524</v>
      </c>
      <c r="O86" s="2"/>
    </row>
    <row r="87" spans="1:15" s="1" customFormat="1" ht="11.25">
      <c r="A87" s="35">
        <v>74</v>
      </c>
      <c r="B87" s="79" t="s">
        <v>51</v>
      </c>
      <c r="C87" s="80"/>
      <c r="D87" s="65">
        <v>1</v>
      </c>
      <c r="E87" s="37">
        <v>131</v>
      </c>
      <c r="F87" s="33">
        <v>442</v>
      </c>
      <c r="G87" s="33">
        <v>965</v>
      </c>
      <c r="H87" s="33">
        <v>215</v>
      </c>
      <c r="I87" s="48">
        <v>10.5</v>
      </c>
      <c r="J87" s="19">
        <f t="shared" si="19"/>
        <v>12.476190476190476</v>
      </c>
      <c r="K87" s="19">
        <f t="shared" si="20"/>
        <v>42.095238095238095</v>
      </c>
      <c r="L87" s="19">
        <f t="shared" si="21"/>
        <v>91.9047619047619</v>
      </c>
      <c r="M87" s="19">
        <f t="shared" si="22"/>
        <v>20.476190476190474</v>
      </c>
      <c r="N87" s="19">
        <f t="shared" si="23"/>
        <v>166.95238095238096</v>
      </c>
      <c r="O87" s="2"/>
    </row>
    <row r="88" spans="1:15" s="1" customFormat="1" ht="11.25">
      <c r="A88" s="35">
        <v>75</v>
      </c>
      <c r="B88" s="79" t="s">
        <v>52</v>
      </c>
      <c r="C88" s="80"/>
      <c r="D88" s="65">
        <v>1</v>
      </c>
      <c r="E88" s="37">
        <v>146</v>
      </c>
      <c r="F88" s="33">
        <v>835</v>
      </c>
      <c r="G88" s="33">
        <v>745</v>
      </c>
      <c r="H88" s="33">
        <v>115</v>
      </c>
      <c r="I88" s="48">
        <v>10.5</v>
      </c>
      <c r="J88" s="19">
        <f t="shared" si="19"/>
        <v>13.904761904761905</v>
      </c>
      <c r="K88" s="19">
        <f t="shared" si="20"/>
        <v>79.52380952380952</v>
      </c>
      <c r="L88" s="19">
        <f t="shared" si="21"/>
        <v>70.95238095238095</v>
      </c>
      <c r="M88" s="19">
        <f t="shared" si="22"/>
        <v>10.952380952380953</v>
      </c>
      <c r="N88" s="19">
        <f t="shared" si="23"/>
        <v>175.33333333333334</v>
      </c>
      <c r="O88" s="2"/>
    </row>
    <row r="89" spans="1:15" s="1" customFormat="1" ht="11.25">
      <c r="A89" s="35">
        <v>76</v>
      </c>
      <c r="B89" s="81" t="s">
        <v>53</v>
      </c>
      <c r="C89" s="82"/>
      <c r="D89" s="34">
        <v>1</v>
      </c>
      <c r="E89" s="37">
        <v>196</v>
      </c>
      <c r="F89" s="33">
        <v>851</v>
      </c>
      <c r="G89" s="33">
        <v>1309</v>
      </c>
      <c r="H89" s="33">
        <v>191</v>
      </c>
      <c r="I89" s="48">
        <v>10.5</v>
      </c>
      <c r="J89" s="19">
        <f t="shared" si="19"/>
        <v>18.666666666666668</v>
      </c>
      <c r="K89" s="19">
        <f t="shared" si="20"/>
        <v>81.04761904761905</v>
      </c>
      <c r="L89" s="19">
        <f t="shared" si="21"/>
        <v>124.66666666666667</v>
      </c>
      <c r="M89" s="19">
        <f t="shared" si="22"/>
        <v>18.19047619047619</v>
      </c>
      <c r="N89" s="19">
        <f t="shared" si="23"/>
        <v>242.57142857142858</v>
      </c>
      <c r="O89" s="2"/>
    </row>
    <row r="90" spans="1:15" s="1" customFormat="1" ht="11.25">
      <c r="A90" s="35">
        <v>77</v>
      </c>
      <c r="B90" s="85"/>
      <c r="C90" s="86"/>
      <c r="D90" s="34">
        <v>2</v>
      </c>
      <c r="E90" s="37">
        <v>128</v>
      </c>
      <c r="F90" s="33">
        <v>1186</v>
      </c>
      <c r="G90" s="33">
        <v>1088</v>
      </c>
      <c r="H90" s="33">
        <v>127</v>
      </c>
      <c r="I90" s="48">
        <v>10.5</v>
      </c>
      <c r="J90" s="19">
        <f t="shared" si="19"/>
        <v>12.19047619047619</v>
      </c>
      <c r="K90" s="19">
        <f t="shared" si="20"/>
        <v>112.95238095238095</v>
      </c>
      <c r="L90" s="19">
        <f t="shared" si="21"/>
        <v>103.61904761904762</v>
      </c>
      <c r="M90" s="19">
        <f t="shared" si="22"/>
        <v>12.095238095238095</v>
      </c>
      <c r="N90" s="19">
        <f t="shared" si="23"/>
        <v>240.85714285714286</v>
      </c>
      <c r="O90" s="2"/>
    </row>
    <row r="91" spans="1:15" s="1" customFormat="1" ht="11.25">
      <c r="A91" s="35">
        <v>78</v>
      </c>
      <c r="B91" s="79" t="s">
        <v>54</v>
      </c>
      <c r="C91" s="80"/>
      <c r="D91" s="65">
        <v>1</v>
      </c>
      <c r="E91" s="37">
        <v>141</v>
      </c>
      <c r="F91" s="33">
        <v>1760</v>
      </c>
      <c r="G91" s="33">
        <v>736</v>
      </c>
      <c r="H91" s="33">
        <v>153</v>
      </c>
      <c r="I91" s="48">
        <v>10.5</v>
      </c>
      <c r="J91" s="19">
        <f t="shared" si="19"/>
        <v>13.428571428571429</v>
      </c>
      <c r="K91" s="19">
        <f t="shared" si="20"/>
        <v>167.61904761904762</v>
      </c>
      <c r="L91" s="19">
        <f t="shared" si="21"/>
        <v>70.0952380952381</v>
      </c>
      <c r="M91" s="19">
        <f t="shared" si="22"/>
        <v>14.571428571428571</v>
      </c>
      <c r="N91" s="19">
        <f t="shared" si="23"/>
        <v>265.7142857142857</v>
      </c>
      <c r="O91" s="2"/>
    </row>
    <row r="92" spans="1:15" s="1" customFormat="1" ht="11.25">
      <c r="A92" s="35">
        <v>79</v>
      </c>
      <c r="B92" s="79" t="s">
        <v>55</v>
      </c>
      <c r="C92" s="80"/>
      <c r="D92" s="34">
        <v>1</v>
      </c>
      <c r="E92" s="37">
        <v>111</v>
      </c>
      <c r="F92" s="33">
        <v>741</v>
      </c>
      <c r="G92" s="33">
        <v>546</v>
      </c>
      <c r="H92" s="33">
        <v>204</v>
      </c>
      <c r="I92" s="48">
        <v>10.5</v>
      </c>
      <c r="J92" s="19">
        <f t="shared" si="19"/>
        <v>10.571428571428571</v>
      </c>
      <c r="K92" s="19">
        <f t="shared" si="20"/>
        <v>70.57142857142857</v>
      </c>
      <c r="L92" s="19">
        <f t="shared" si="21"/>
        <v>52</v>
      </c>
      <c r="M92" s="19">
        <f t="shared" si="22"/>
        <v>19.428571428571427</v>
      </c>
      <c r="N92" s="19">
        <f t="shared" si="23"/>
        <v>152.57142857142858</v>
      </c>
      <c r="O92" s="2"/>
    </row>
    <row r="93" spans="1:15" s="1" customFormat="1" ht="11.25">
      <c r="A93" s="33">
        <v>80</v>
      </c>
      <c r="B93" s="79" t="s">
        <v>56</v>
      </c>
      <c r="C93" s="80"/>
      <c r="D93" s="65">
        <v>1</v>
      </c>
      <c r="E93" s="37">
        <v>170</v>
      </c>
      <c r="F93" s="33">
        <v>876</v>
      </c>
      <c r="G93" s="33">
        <v>1528</v>
      </c>
      <c r="H93" s="33">
        <v>106</v>
      </c>
      <c r="I93" s="48">
        <v>10.5</v>
      </c>
      <c r="J93" s="19">
        <f t="shared" si="19"/>
        <v>16.19047619047619</v>
      </c>
      <c r="K93" s="19">
        <f t="shared" si="20"/>
        <v>83.42857142857143</v>
      </c>
      <c r="L93" s="19">
        <f t="shared" si="21"/>
        <v>145.52380952380952</v>
      </c>
      <c r="M93" s="19">
        <f t="shared" si="22"/>
        <v>10.095238095238095</v>
      </c>
      <c r="N93" s="19">
        <f t="shared" si="23"/>
        <v>255.23809523809524</v>
      </c>
      <c r="O93" s="2"/>
    </row>
    <row r="94" spans="1:15" s="1" customFormat="1" ht="11.25">
      <c r="A94" s="33">
        <v>81</v>
      </c>
      <c r="B94" s="79" t="s">
        <v>57</v>
      </c>
      <c r="C94" s="80"/>
      <c r="D94" s="36">
        <v>1</v>
      </c>
      <c r="E94" s="37">
        <v>139</v>
      </c>
      <c r="F94" s="33">
        <v>982</v>
      </c>
      <c r="G94" s="33">
        <v>465</v>
      </c>
      <c r="H94" s="33">
        <v>249</v>
      </c>
      <c r="I94" s="48">
        <v>10.5</v>
      </c>
      <c r="J94" s="19">
        <f t="shared" si="19"/>
        <v>13.238095238095237</v>
      </c>
      <c r="K94" s="19">
        <f t="shared" si="20"/>
        <v>93.52380952380952</v>
      </c>
      <c r="L94" s="19">
        <f t="shared" si="21"/>
        <v>44.285714285714285</v>
      </c>
      <c r="M94" s="19">
        <f t="shared" si="22"/>
        <v>23.714285714285715</v>
      </c>
      <c r="N94" s="19">
        <f t="shared" si="23"/>
        <v>174.76190476190476</v>
      </c>
      <c r="O94" s="2"/>
    </row>
    <row r="95" spans="1:15" s="1" customFormat="1" ht="11.25">
      <c r="A95" s="35"/>
      <c r="B95" s="13" t="s">
        <v>85</v>
      </c>
      <c r="C95" s="14"/>
      <c r="D95" s="18">
        <v>49</v>
      </c>
      <c r="E95" s="6">
        <f>SUM(E40:E94)</f>
        <v>6317</v>
      </c>
      <c r="F95" s="7">
        <f>SUM(F40:F94)</f>
        <v>66351</v>
      </c>
      <c r="G95" s="7">
        <f>SUM(G40:G94)</f>
        <v>37541</v>
      </c>
      <c r="H95" s="7">
        <f>SUM(H40:H94)</f>
        <v>9585</v>
      </c>
      <c r="I95" s="18">
        <f>(SUM(I40:I94)/49)</f>
        <v>10.5</v>
      </c>
      <c r="J95" s="20">
        <f>E95/I95/D95</f>
        <v>12.277939747327501</v>
      </c>
      <c r="K95" s="20">
        <f>F95/I95/D95</f>
        <v>128.96209912536443</v>
      </c>
      <c r="L95" s="20">
        <f>G95/I95/D95</f>
        <v>72.96598639455783</v>
      </c>
      <c r="M95" s="20">
        <f>H95/I95/D95</f>
        <v>18.629737609329446</v>
      </c>
      <c r="N95" s="20">
        <f>(E95+F95+G95+H95)/D95/I95</f>
        <v>232.8357628765792</v>
      </c>
      <c r="O95" s="2"/>
    </row>
    <row r="96" spans="1:15" s="1" customFormat="1" ht="11.25">
      <c r="A96" s="12"/>
      <c r="B96" s="9" t="s">
        <v>86</v>
      </c>
      <c r="C96" s="50"/>
      <c r="D96" s="21">
        <v>81</v>
      </c>
      <c r="E96" s="63">
        <f>SUM(E39:E94)</f>
        <v>8515</v>
      </c>
      <c r="F96" s="63">
        <f>SUM(F39:F94)</f>
        <v>121052</v>
      </c>
      <c r="G96" s="63">
        <f>SUM(G39:G94)</f>
        <v>58797</v>
      </c>
      <c r="H96" s="63">
        <f>SUM(H39:H94)</f>
        <v>12365</v>
      </c>
      <c r="I96" s="67">
        <f>(SUM(I7:I94)-I39)/81</f>
        <v>10.416666666666666</v>
      </c>
      <c r="J96" s="64">
        <f>E96/I96/D96</f>
        <v>10.091851851851853</v>
      </c>
      <c r="K96" s="64">
        <v>143.4</v>
      </c>
      <c r="L96" s="64">
        <f>G96/I96/D96</f>
        <v>69.68533333333335</v>
      </c>
      <c r="M96" s="64">
        <f>H96/I96/D96</f>
        <v>14.654814814814815</v>
      </c>
      <c r="N96" s="64">
        <v>237.8</v>
      </c>
      <c r="O96" s="2"/>
    </row>
    <row r="97" s="1" customFormat="1" ht="11.25">
      <c r="O97" s="2"/>
    </row>
    <row r="98" s="1" customFormat="1" ht="11.25">
      <c r="O98" s="2"/>
    </row>
    <row r="99" s="1" customFormat="1" ht="11.25">
      <c r="O99" s="2"/>
    </row>
    <row r="100" s="1" customFormat="1" ht="11.25">
      <c r="O100" s="2"/>
    </row>
    <row r="101" s="1" customFormat="1" ht="11.25">
      <c r="O101" s="2"/>
    </row>
    <row r="102" s="1" customFormat="1" ht="11.25">
      <c r="O102" s="2"/>
    </row>
    <row r="103" s="1" customFormat="1" ht="11.25">
      <c r="O103" s="2"/>
    </row>
  </sheetData>
  <sheetProtection/>
  <mergeCells count="43">
    <mergeCell ref="B94:C94"/>
    <mergeCell ref="B51:C54"/>
    <mergeCell ref="E3:H4"/>
    <mergeCell ref="E51:H52"/>
    <mergeCell ref="D51:D54"/>
    <mergeCell ref="D3:D6"/>
    <mergeCell ref="B93:C93"/>
    <mergeCell ref="B87:C87"/>
    <mergeCell ref="B86:C86"/>
    <mergeCell ref="B88:C88"/>
    <mergeCell ref="B89:C90"/>
    <mergeCell ref="B91:C91"/>
    <mergeCell ref="B92:C92"/>
    <mergeCell ref="B76:C76"/>
    <mergeCell ref="B77:C79"/>
    <mergeCell ref="B80:C80"/>
    <mergeCell ref="B81:C85"/>
    <mergeCell ref="B64:C67"/>
    <mergeCell ref="B68:C69"/>
    <mergeCell ref="B70:C70"/>
    <mergeCell ref="B71:C71"/>
    <mergeCell ref="B72:C72"/>
    <mergeCell ref="B73:C73"/>
    <mergeCell ref="B74:C74"/>
    <mergeCell ref="B75:C75"/>
    <mergeCell ref="B41:C42"/>
    <mergeCell ref="B43:C43"/>
    <mergeCell ref="B44:C48"/>
    <mergeCell ref="B55:C55"/>
    <mergeCell ref="B56:C60"/>
    <mergeCell ref="B61:C61"/>
    <mergeCell ref="B62:C62"/>
    <mergeCell ref="B63:C63"/>
    <mergeCell ref="A1:N1"/>
    <mergeCell ref="B3:C6"/>
    <mergeCell ref="B7:C12"/>
    <mergeCell ref="E2:N2"/>
    <mergeCell ref="A2:C2"/>
    <mergeCell ref="B13:C18"/>
    <mergeCell ref="B33:C38"/>
    <mergeCell ref="B40:C40"/>
    <mergeCell ref="B19:C25"/>
    <mergeCell ref="B26:C32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ььь</cp:lastModifiedBy>
  <cp:lastPrinted>2009-01-22T07:10:44Z</cp:lastPrinted>
  <dcterms:created xsi:type="dcterms:W3CDTF">2004-10-21T11:23:04Z</dcterms:created>
  <dcterms:modified xsi:type="dcterms:W3CDTF">2009-01-30T07:20:37Z</dcterms:modified>
  <cp:category/>
  <cp:version/>
  <cp:contentType/>
  <cp:contentStatus/>
</cp:coreProperties>
</file>